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905" tabRatio="938" activeTab="4"/>
  </bookViews>
  <sheets>
    <sheet name="Biểu 01" sheetId="134" r:id="rId1"/>
    <sheet name="Biểu 02" sheetId="206" r:id="rId2"/>
    <sheet name="Biểu 03" sheetId="129" r:id="rId3"/>
    <sheet name="Biểu 04" sheetId="90" r:id="rId4"/>
    <sheet name="H07-DMDA" sheetId="130" r:id="rId5"/>
  </sheets>
  <externalReferences>
    <externalReference r:id="rId6"/>
  </externalReferences>
  <definedNames>
    <definedName name="_xlnm._FilterDatabase" localSheetId="4" hidden="1">'H07-DMDA'!#REF!</definedName>
    <definedName name="_xlnm.Print_Titles" localSheetId="0">'Biểu 01'!$A:$C</definedName>
    <definedName name="_xlnm.Print_Titles" localSheetId="1">'Biểu 02'!$A:$C</definedName>
    <definedName name="_xlnm.Print_Titles" localSheetId="2">'Biểu 03'!$A:$C</definedName>
    <definedName name="_xlnm.Print_Titles" localSheetId="3">'Biểu 04'!$A:$C,'Biểu 04'!#REF!</definedName>
    <definedName name="_xlnm.Print_Titles" localSheetId="4">'H07-DMDA'!#REF!</definedName>
    <definedName name="_xlnm.Print_Titles">#N/A</definedName>
  </definedNames>
  <calcPr calcId="144525" fullCalcOnLoad="1"/>
</workbook>
</file>

<file path=xl/calcChain.xml><?xml version="1.0" encoding="utf-8"?>
<calcChain xmlns="http://schemas.openxmlformats.org/spreadsheetml/2006/main">
  <c r="J7" i="130" l="1"/>
  <c r="J6" i="130" s="1"/>
  <c r="J12" i="130"/>
  <c r="J20" i="130"/>
  <c r="J22" i="130"/>
  <c r="J27" i="130"/>
  <c r="J29" i="130"/>
  <c r="J57" i="130"/>
  <c r="J60" i="130"/>
  <c r="J69" i="130"/>
  <c r="J71" i="130"/>
  <c r="J73" i="130"/>
  <c r="J76" i="130"/>
  <c r="J89" i="130"/>
  <c r="J91" i="130"/>
  <c r="J94" i="130"/>
  <c r="J96" i="130"/>
  <c r="J98" i="130"/>
  <c r="J106" i="130"/>
  <c r="J110" i="130"/>
  <c r="J112" i="130"/>
  <c r="J109" i="130" s="1"/>
  <c r="J119" i="130"/>
  <c r="J129" i="130"/>
  <c r="J131" i="130"/>
  <c r="J133" i="130"/>
  <c r="J145" i="130"/>
  <c r="J147" i="130"/>
  <c r="J149" i="130"/>
  <c r="J151" i="130"/>
  <c r="J156" i="130"/>
  <c r="J169" i="130"/>
  <c r="J172" i="130"/>
  <c r="J174" i="130"/>
  <c r="J177" i="130"/>
  <c r="I7" i="130"/>
  <c r="I6" i="130"/>
  <c r="I12" i="130"/>
  <c r="I20" i="130"/>
  <c r="I22" i="130"/>
  <c r="I27" i="130"/>
  <c r="I29" i="130"/>
  <c r="I57" i="130"/>
  <c r="I60" i="130"/>
  <c r="I69" i="130"/>
  <c r="I71" i="130"/>
  <c r="I73" i="130"/>
  <c r="I76" i="130"/>
  <c r="I89" i="130"/>
  <c r="I91" i="130"/>
  <c r="I94" i="130"/>
  <c r="I96" i="130"/>
  <c r="I98" i="130"/>
  <c r="I106" i="130"/>
  <c r="I110" i="130"/>
  <c r="I109" i="130" s="1"/>
  <c r="I112" i="130"/>
  <c r="I119" i="130"/>
  <c r="I129" i="130"/>
  <c r="I131" i="130"/>
  <c r="I133" i="130"/>
  <c r="I145" i="130"/>
  <c r="I147" i="130"/>
  <c r="I149" i="130"/>
  <c r="I151" i="130"/>
  <c r="I156" i="130"/>
  <c r="I169" i="130"/>
  <c r="I172" i="130"/>
  <c r="I174" i="130"/>
  <c r="I177" i="130"/>
  <c r="H7" i="130"/>
  <c r="H6" i="130" s="1"/>
  <c r="H12" i="130"/>
  <c r="H20" i="130"/>
  <c r="H22" i="130"/>
  <c r="H27" i="130"/>
  <c r="H29" i="130"/>
  <c r="H57" i="130"/>
  <c r="H60" i="130"/>
  <c r="H69" i="130"/>
  <c r="H71" i="130"/>
  <c r="H73" i="130"/>
  <c r="H76" i="130"/>
  <c r="H89" i="130"/>
  <c r="H91" i="130"/>
  <c r="H94" i="130"/>
  <c r="H96" i="130"/>
  <c r="H98" i="130"/>
  <c r="H106" i="130"/>
  <c r="H110" i="130"/>
  <c r="H112" i="130"/>
  <c r="H109" i="130" s="1"/>
  <c r="H119" i="130"/>
  <c r="H129" i="130"/>
  <c r="H131" i="130"/>
  <c r="H133" i="130"/>
  <c r="H145" i="130"/>
  <c r="H147" i="130"/>
  <c r="H149" i="130"/>
  <c r="H151" i="130"/>
  <c r="H156" i="130"/>
  <c r="H169" i="130"/>
  <c r="H172" i="130"/>
  <c r="H174" i="130"/>
  <c r="H177" i="130"/>
  <c r="G7" i="130"/>
  <c r="G6" i="130"/>
  <c r="G12" i="130"/>
  <c r="G20" i="130"/>
  <c r="G22" i="130"/>
  <c r="G27" i="130"/>
  <c r="G29" i="130"/>
  <c r="G57" i="130"/>
  <c r="G60" i="130"/>
  <c r="G69" i="130"/>
  <c r="G71" i="130"/>
  <c r="G73" i="130"/>
  <c r="G76" i="130"/>
  <c r="G89" i="130"/>
  <c r="G91" i="130"/>
  <c r="G94" i="130"/>
  <c r="G96" i="130"/>
  <c r="G98" i="130"/>
  <c r="G106" i="130"/>
  <c r="G110" i="130"/>
  <c r="G109" i="130" s="1"/>
  <c r="G112" i="130"/>
  <c r="G119" i="130"/>
  <c r="G129" i="130"/>
  <c r="G128" i="130" s="1"/>
  <c r="G131" i="130"/>
  <c r="G133" i="130"/>
  <c r="G145" i="130"/>
  <c r="G147" i="130"/>
  <c r="G149" i="130"/>
  <c r="G151" i="130"/>
  <c r="G156" i="130"/>
  <c r="G169" i="130"/>
  <c r="G172" i="130"/>
  <c r="G174" i="130"/>
  <c r="G177" i="130"/>
  <c r="F8" i="130"/>
  <c r="F7" i="130" s="1"/>
  <c r="F6" i="130" s="1"/>
  <c r="F9" i="130"/>
  <c r="F13" i="130"/>
  <c r="F12" i="130" s="1"/>
  <c r="F14" i="130"/>
  <c r="F15" i="130"/>
  <c r="F16" i="130"/>
  <c r="F17" i="130"/>
  <c r="F18" i="130"/>
  <c r="F21" i="130"/>
  <c r="F20" i="130" s="1"/>
  <c r="F23" i="130"/>
  <c r="F24" i="130"/>
  <c r="F25" i="130"/>
  <c r="F22" i="130" s="1"/>
  <c r="F26" i="130"/>
  <c r="F28" i="130"/>
  <c r="F27" i="130"/>
  <c r="F30" i="130"/>
  <c r="F31" i="130"/>
  <c r="F32" i="130"/>
  <c r="F33" i="130"/>
  <c r="D33" i="130" s="1"/>
  <c r="F34" i="130"/>
  <c r="F35" i="130"/>
  <c r="F36" i="130"/>
  <c r="F37" i="130"/>
  <c r="D37" i="130" s="1"/>
  <c r="F38" i="130"/>
  <c r="F39" i="130"/>
  <c r="F40" i="130"/>
  <c r="F41" i="130"/>
  <c r="D41" i="130" s="1"/>
  <c r="F42" i="130"/>
  <c r="F43" i="130"/>
  <c r="F44" i="130"/>
  <c r="F45" i="130"/>
  <c r="D45" i="130" s="1"/>
  <c r="F46" i="130"/>
  <c r="F47" i="130"/>
  <c r="F48" i="130"/>
  <c r="F49" i="130"/>
  <c r="D49" i="130" s="1"/>
  <c r="F50" i="130"/>
  <c r="F51" i="130"/>
  <c r="F52" i="130"/>
  <c r="F53" i="130"/>
  <c r="D53" i="130" s="1"/>
  <c r="F54" i="130"/>
  <c r="F55" i="130"/>
  <c r="F56" i="130"/>
  <c r="F29" i="130"/>
  <c r="D29" i="130" s="1"/>
  <c r="F58" i="130"/>
  <c r="F57" i="130" s="1"/>
  <c r="D57" i="130" s="1"/>
  <c r="F59" i="130"/>
  <c r="F61" i="130"/>
  <c r="D61" i="130" s="1"/>
  <c r="F62" i="130"/>
  <c r="F63" i="130"/>
  <c r="F64" i="130"/>
  <c r="F65" i="130"/>
  <c r="D65" i="130" s="1"/>
  <c r="F66" i="130"/>
  <c r="F67" i="130"/>
  <c r="F68" i="130"/>
  <c r="F60" i="130"/>
  <c r="D60" i="130" s="1"/>
  <c r="F70" i="130"/>
  <c r="F69" i="130"/>
  <c r="F72" i="130"/>
  <c r="F74" i="130"/>
  <c r="F75" i="130"/>
  <c r="F73" i="130"/>
  <c r="D73" i="130" s="1"/>
  <c r="F77" i="130"/>
  <c r="F78" i="130"/>
  <c r="F79" i="130"/>
  <c r="F80" i="130"/>
  <c r="F81" i="130"/>
  <c r="F82" i="130"/>
  <c r="F83" i="130"/>
  <c r="F84" i="130"/>
  <c r="D84" i="130" s="1"/>
  <c r="F85" i="130"/>
  <c r="F86" i="130"/>
  <c r="F87" i="130"/>
  <c r="F88" i="130"/>
  <c r="D88" i="130" s="1"/>
  <c r="F90" i="130"/>
  <c r="F89" i="130" s="1"/>
  <c r="D89" i="130" s="1"/>
  <c r="F92" i="130"/>
  <c r="F93" i="130"/>
  <c r="F95" i="130"/>
  <c r="F94" i="130"/>
  <c r="D94" i="130" s="1"/>
  <c r="F97" i="130"/>
  <c r="F96" i="130"/>
  <c r="F99" i="130"/>
  <c r="F100" i="130"/>
  <c r="F101" i="130"/>
  <c r="F102" i="130"/>
  <c r="F103" i="130"/>
  <c r="F104" i="130"/>
  <c r="D104" i="130" s="1"/>
  <c r="F105" i="130"/>
  <c r="F107" i="130"/>
  <c r="F106" i="130"/>
  <c r="F111" i="130"/>
  <c r="F110" i="130"/>
  <c r="F113" i="130"/>
  <c r="F114" i="130"/>
  <c r="F115" i="130"/>
  <c r="F116" i="130"/>
  <c r="F117" i="130"/>
  <c r="F120" i="130"/>
  <c r="D120" i="130" s="1"/>
  <c r="F121" i="130"/>
  <c r="F122" i="130"/>
  <c r="F123" i="130"/>
  <c r="F124" i="130"/>
  <c r="D124" i="130" s="1"/>
  <c r="F125" i="130"/>
  <c r="F126" i="130"/>
  <c r="F127" i="130"/>
  <c r="F119" i="130"/>
  <c r="F130" i="130"/>
  <c r="F129" i="130"/>
  <c r="F132" i="130"/>
  <c r="F131" i="130"/>
  <c r="D131" i="130" s="1"/>
  <c r="F134" i="130"/>
  <c r="F135" i="130"/>
  <c r="F136" i="130"/>
  <c r="F137" i="130"/>
  <c r="D137" i="130" s="1"/>
  <c r="F138" i="130"/>
  <c r="F139" i="130"/>
  <c r="F140" i="130"/>
  <c r="F141" i="130"/>
  <c r="D141" i="130" s="1"/>
  <c r="F142" i="130"/>
  <c r="F143" i="130"/>
  <c r="F144" i="130"/>
  <c r="F133" i="130"/>
  <c r="D133" i="130" s="1"/>
  <c r="F146" i="130"/>
  <c r="F145" i="130"/>
  <c r="D145" i="130" s="1"/>
  <c r="F148" i="130"/>
  <c r="F147" i="130"/>
  <c r="D147" i="130" s="1"/>
  <c r="F150" i="130"/>
  <c r="F149" i="130"/>
  <c r="F152" i="130"/>
  <c r="D152" i="130" s="1"/>
  <c r="F153" i="130"/>
  <c r="D153" i="130" s="1"/>
  <c r="F154" i="130"/>
  <c r="F155" i="130"/>
  <c r="F151" i="130"/>
  <c r="D151" i="130" s="1"/>
  <c r="F157" i="130"/>
  <c r="D157" i="130" s="1"/>
  <c r="F158" i="130"/>
  <c r="F159" i="130"/>
  <c r="F160" i="130"/>
  <c r="F161" i="130"/>
  <c r="D161" i="130" s="1"/>
  <c r="F162" i="130"/>
  <c r="F163" i="130"/>
  <c r="F164" i="130"/>
  <c r="D164" i="130" s="1"/>
  <c r="F165" i="130"/>
  <c r="D165" i="130" s="1"/>
  <c r="F166" i="130"/>
  <c r="F167" i="130"/>
  <c r="F168" i="130"/>
  <c r="D168" i="130" s="1"/>
  <c r="F170" i="130"/>
  <c r="F171" i="130"/>
  <c r="F169" i="130"/>
  <c r="D169" i="130" s="1"/>
  <c r="F173" i="130"/>
  <c r="D173" i="130" s="1"/>
  <c r="F172" i="130"/>
  <c r="F175" i="130"/>
  <c r="F176" i="130"/>
  <c r="F174" i="130" s="1"/>
  <c r="D174" i="130" s="1"/>
  <c r="F178" i="130"/>
  <c r="F179" i="130"/>
  <c r="F180" i="130"/>
  <c r="F181" i="130"/>
  <c r="D181" i="130" s="1"/>
  <c r="F182" i="130"/>
  <c r="F183" i="130"/>
  <c r="F184" i="130"/>
  <c r="F185" i="130"/>
  <c r="D185" i="130" s="1"/>
  <c r="E7" i="130"/>
  <c r="E6" i="130" s="1"/>
  <c r="E22" i="130"/>
  <c r="E27" i="130"/>
  <c r="E91" i="130"/>
  <c r="E98" i="130"/>
  <c r="E110" i="130"/>
  <c r="E109" i="130"/>
  <c r="E129" i="130"/>
  <c r="E128" i="130" s="1"/>
  <c r="E149" i="130"/>
  <c r="D149" i="130" s="1"/>
  <c r="E177" i="130"/>
  <c r="D8" i="130"/>
  <c r="D7" i="130" s="1"/>
  <c r="D6" i="130" s="1"/>
  <c r="D9" i="130"/>
  <c r="D184" i="130"/>
  <c r="D183" i="130"/>
  <c r="D182" i="130"/>
  <c r="D180" i="130"/>
  <c r="D179" i="130"/>
  <c r="D178" i="130"/>
  <c r="D176" i="130"/>
  <c r="D175" i="130"/>
  <c r="D172" i="130"/>
  <c r="D171" i="130"/>
  <c r="D170" i="130"/>
  <c r="D167" i="130"/>
  <c r="D166" i="130"/>
  <c r="D163" i="130"/>
  <c r="D162" i="130"/>
  <c r="D159" i="130"/>
  <c r="D158" i="130"/>
  <c r="D155" i="130"/>
  <c r="D154" i="130"/>
  <c r="D150" i="130"/>
  <c r="D148" i="130"/>
  <c r="D146" i="130"/>
  <c r="D144" i="130"/>
  <c r="D143" i="130"/>
  <c r="D142" i="130"/>
  <c r="D140" i="130"/>
  <c r="D139" i="130"/>
  <c r="D138" i="130"/>
  <c r="D136" i="130"/>
  <c r="D135" i="130"/>
  <c r="D134" i="130"/>
  <c r="D132" i="130"/>
  <c r="D129" i="130"/>
  <c r="D127" i="130"/>
  <c r="D126" i="130"/>
  <c r="D125" i="130"/>
  <c r="D123" i="130"/>
  <c r="D122" i="130"/>
  <c r="D121" i="130"/>
  <c r="D119" i="130"/>
  <c r="D117" i="130"/>
  <c r="D115" i="130"/>
  <c r="D114" i="130"/>
  <c r="D113" i="130"/>
  <c r="D111" i="130"/>
  <c r="D107" i="130"/>
  <c r="D106" i="130"/>
  <c r="D105" i="130"/>
  <c r="D103" i="130"/>
  <c r="D102" i="130"/>
  <c r="D101" i="130"/>
  <c r="D99" i="130"/>
  <c r="D97" i="130"/>
  <c r="D96" i="130"/>
  <c r="D95" i="130"/>
  <c r="D93" i="130"/>
  <c r="D90" i="130"/>
  <c r="D87" i="130"/>
  <c r="D86" i="130"/>
  <c r="D85" i="130"/>
  <c r="D83" i="130"/>
  <c r="D82" i="130"/>
  <c r="D81" i="130"/>
  <c r="D79" i="130"/>
  <c r="D78" i="130"/>
  <c r="D77" i="130"/>
  <c r="D75" i="130"/>
  <c r="D74" i="130"/>
  <c r="D70" i="130"/>
  <c r="D69" i="130"/>
  <c r="D68" i="130"/>
  <c r="D67" i="130"/>
  <c r="D66" i="130"/>
  <c r="D64" i="130"/>
  <c r="D63" i="130"/>
  <c r="D62" i="130"/>
  <c r="D59" i="130"/>
  <c r="D58" i="130"/>
  <c r="D56" i="130"/>
  <c r="D55" i="130"/>
  <c r="D54" i="130"/>
  <c r="D52" i="130"/>
  <c r="D51" i="130"/>
  <c r="D50" i="130"/>
  <c r="D48" i="130"/>
  <c r="D47" i="130"/>
  <c r="D46" i="130"/>
  <c r="D44" i="130"/>
  <c r="D43" i="130"/>
  <c r="D42" i="130"/>
  <c r="D40" i="130"/>
  <c r="D39" i="130"/>
  <c r="D38" i="130"/>
  <c r="D36" i="130"/>
  <c r="D35" i="130"/>
  <c r="D34" i="130"/>
  <c r="D32" i="130"/>
  <c r="D31" i="130"/>
  <c r="D30" i="130"/>
  <c r="D27" i="130"/>
  <c r="D21" i="130"/>
  <c r="D20" i="130"/>
  <c r="D18" i="130"/>
  <c r="D17" i="130"/>
  <c r="D16" i="130"/>
  <c r="D15" i="130"/>
  <c r="D14" i="130"/>
  <c r="D13" i="130"/>
  <c r="D12" i="130" s="1"/>
  <c r="D47" i="90"/>
  <c r="D46" i="90"/>
  <c r="D45" i="90"/>
  <c r="D44" i="90"/>
  <c r="D43" i="90"/>
  <c r="D42" i="90"/>
  <c r="D41" i="90"/>
  <c r="D40" i="90"/>
  <c r="D39" i="90"/>
  <c r="D38" i="90"/>
  <c r="D37" i="90"/>
  <c r="D36" i="90"/>
  <c r="D35" i="90"/>
  <c r="D34" i="90"/>
  <c r="D33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Z9" i="90" a="1"/>
  <c r="Z16" i="90" s="1"/>
  <c r="Z29" i="90"/>
  <c r="Z37" i="90"/>
  <c r="Y9" i="90" a="1"/>
  <c r="Y9" i="90" s="1"/>
  <c r="Y11" i="90"/>
  <c r="Y15" i="90"/>
  <c r="Y19" i="90"/>
  <c r="Y21" i="90"/>
  <c r="Y25" i="90"/>
  <c r="Y29" i="90"/>
  <c r="Y32" i="90"/>
  <c r="Y36" i="90"/>
  <c r="Y40" i="90"/>
  <c r="Y43" i="90"/>
  <c r="Y47" i="90"/>
  <c r="X9" i="90" a="1"/>
  <c r="X12" i="90" s="1"/>
  <c r="X11" i="90"/>
  <c r="X13" i="90"/>
  <c r="X16" i="90"/>
  <c r="X17" i="90"/>
  <c r="X21" i="90"/>
  <c r="X23" i="90"/>
  <c r="X24" i="90"/>
  <c r="X28" i="90"/>
  <c r="X29" i="90"/>
  <c r="X32" i="90"/>
  <c r="X35" i="90"/>
  <c r="X37" i="90"/>
  <c r="X39" i="90"/>
  <c r="X43" i="90"/>
  <c r="X44" i="90"/>
  <c r="X45" i="90"/>
  <c r="W9" i="90" a="1"/>
  <c r="W9" i="90"/>
  <c r="W11" i="90"/>
  <c r="W13" i="90"/>
  <c r="W15" i="90"/>
  <c r="W16" i="90"/>
  <c r="W19" i="90"/>
  <c r="W20" i="90"/>
  <c r="W21" i="90"/>
  <c r="W24" i="90"/>
  <c r="W25" i="90"/>
  <c r="W27" i="90"/>
  <c r="W29" i="90"/>
  <c r="W31" i="90"/>
  <c r="W32" i="90"/>
  <c r="W35" i="90"/>
  <c r="W36" i="90"/>
  <c r="W37" i="90"/>
  <c r="W40" i="90"/>
  <c r="W41" i="90"/>
  <c r="W43" i="90"/>
  <c r="W45" i="90"/>
  <c r="W47" i="90"/>
  <c r="V9" i="90" a="1"/>
  <c r="V11" i="90" s="1"/>
  <c r="V12" i="90"/>
  <c r="V15" i="90"/>
  <c r="V17" i="90"/>
  <c r="V20" i="90"/>
  <c r="V23" i="90"/>
  <c r="V25" i="90"/>
  <c r="V28" i="90"/>
  <c r="V31" i="90"/>
  <c r="V33" i="90"/>
  <c r="V36" i="90"/>
  <c r="V39" i="90"/>
  <c r="V41" i="90"/>
  <c r="V44" i="90"/>
  <c r="V47" i="90"/>
  <c r="U9" i="90" a="1"/>
  <c r="U9" i="90"/>
  <c r="U11" i="90"/>
  <c r="U12" i="90"/>
  <c r="U13" i="90"/>
  <c r="U15" i="90"/>
  <c r="U16" i="90"/>
  <c r="U17" i="90"/>
  <c r="U19" i="90"/>
  <c r="U20" i="90"/>
  <c r="U21" i="90"/>
  <c r="U23" i="90"/>
  <c r="U24" i="90"/>
  <c r="U25" i="90"/>
  <c r="U27" i="90"/>
  <c r="U28" i="90"/>
  <c r="U29" i="90"/>
  <c r="U31" i="90"/>
  <c r="U32" i="90"/>
  <c r="U33" i="90"/>
  <c r="U35" i="90"/>
  <c r="U36" i="90"/>
  <c r="U37" i="90"/>
  <c r="U39" i="90"/>
  <c r="U40" i="90"/>
  <c r="U41" i="90"/>
  <c r="U43" i="90"/>
  <c r="U44" i="90"/>
  <c r="U45" i="90"/>
  <c r="U47" i="90"/>
  <c r="T9" i="90" a="1"/>
  <c r="T36" i="90" s="1"/>
  <c r="T9" i="90"/>
  <c r="T12" i="90"/>
  <c r="T13" i="90"/>
  <c r="T15" i="90"/>
  <c r="T17" i="90"/>
  <c r="T19" i="90"/>
  <c r="T20" i="90"/>
  <c r="T23" i="90"/>
  <c r="T24" i="90"/>
  <c r="T25" i="90"/>
  <c r="T28" i="90"/>
  <c r="T29" i="90"/>
  <c r="T31" i="90"/>
  <c r="T33" i="90"/>
  <c r="T35" i="90"/>
  <c r="T39" i="90"/>
  <c r="T40" i="90"/>
  <c r="T44" i="90"/>
  <c r="T45" i="90"/>
  <c r="S9" i="90" a="1"/>
  <c r="S9" i="90"/>
  <c r="S11" i="90"/>
  <c r="S12" i="90"/>
  <c r="S13" i="90"/>
  <c r="S15" i="90"/>
  <c r="S16" i="90"/>
  <c r="S17" i="90"/>
  <c r="S19" i="90"/>
  <c r="S20" i="90"/>
  <c r="S21" i="90"/>
  <c r="S23" i="90"/>
  <c r="S24" i="90"/>
  <c r="S25" i="90"/>
  <c r="S27" i="90"/>
  <c r="S28" i="90"/>
  <c r="S29" i="90"/>
  <c r="S31" i="90"/>
  <c r="S32" i="90"/>
  <c r="S33" i="90"/>
  <c r="S35" i="90"/>
  <c r="S36" i="90"/>
  <c r="S37" i="90"/>
  <c r="S39" i="90"/>
  <c r="S40" i="90"/>
  <c r="S41" i="90"/>
  <c r="S43" i="90"/>
  <c r="S44" i="90"/>
  <c r="S45" i="90"/>
  <c r="S47" i="90"/>
  <c r="R9" i="90" a="1"/>
  <c r="R9" i="90" s="1"/>
  <c r="R12" i="90"/>
  <c r="R13" i="90"/>
  <c r="R17" i="90"/>
  <c r="R19" i="90"/>
  <c r="R23" i="90"/>
  <c r="R24" i="90"/>
  <c r="R28" i="90"/>
  <c r="R29" i="90"/>
  <c r="R33" i="90"/>
  <c r="R35" i="90"/>
  <c r="R39" i="90"/>
  <c r="R40" i="90"/>
  <c r="R44" i="90"/>
  <c r="R45" i="90"/>
  <c r="Q9" i="90" a="1"/>
  <c r="Q9" i="90"/>
  <c r="Q11" i="90"/>
  <c r="Q12" i="90"/>
  <c r="Q13" i="90"/>
  <c r="Q15" i="90"/>
  <c r="Q16" i="90"/>
  <c r="Q17" i="90"/>
  <c r="Q19" i="90"/>
  <c r="Q20" i="90"/>
  <c r="Q21" i="90"/>
  <c r="Q23" i="90"/>
  <c r="Q24" i="90"/>
  <c r="Q25" i="90"/>
  <c r="Q27" i="90"/>
  <c r="Q28" i="90"/>
  <c r="Q29" i="90"/>
  <c r="Q31" i="90"/>
  <c r="Q32" i="90"/>
  <c r="Q33" i="90"/>
  <c r="Q35" i="90"/>
  <c r="Q36" i="90"/>
  <c r="Q37" i="90"/>
  <c r="Q39" i="90"/>
  <c r="Q40" i="90"/>
  <c r="Q41" i="90"/>
  <c r="Q43" i="90"/>
  <c r="Q44" i="90"/>
  <c r="Q45" i="90"/>
  <c r="Q47" i="90"/>
  <c r="P9" i="90" a="1"/>
  <c r="P9" i="90" s="1"/>
  <c r="P12" i="90"/>
  <c r="P13" i="90"/>
  <c r="P17" i="90"/>
  <c r="P19" i="90"/>
  <c r="P23" i="90"/>
  <c r="P24" i="90"/>
  <c r="P28" i="90"/>
  <c r="P29" i="90"/>
  <c r="P33" i="90"/>
  <c r="P35" i="90"/>
  <c r="P39" i="90"/>
  <c r="P40" i="90"/>
  <c r="P44" i="90"/>
  <c r="P45" i="90"/>
  <c r="O9" i="90" a="1"/>
  <c r="O9" i="90"/>
  <c r="O11" i="90"/>
  <c r="O13" i="90"/>
  <c r="O15" i="90"/>
  <c r="O16" i="90"/>
  <c r="O19" i="90"/>
  <c r="O20" i="90"/>
  <c r="O21" i="90"/>
  <c r="O24" i="90"/>
  <c r="O25" i="90"/>
  <c r="O27" i="90"/>
  <c r="O29" i="90"/>
  <c r="O31" i="90"/>
  <c r="O32" i="90"/>
  <c r="O35" i="90"/>
  <c r="O36" i="90"/>
  <c r="O37" i="90"/>
  <c r="O40" i="90"/>
  <c r="O41" i="90"/>
  <c r="O43" i="90"/>
  <c r="O45" i="90"/>
  <c r="O47" i="90"/>
  <c r="N9" i="90" a="1"/>
  <c r="N12" i="90" s="1"/>
  <c r="N17" i="90"/>
  <c r="N19" i="90"/>
  <c r="N28" i="90"/>
  <c r="N29" i="90"/>
  <c r="N39" i="90"/>
  <c r="N40" i="90"/>
  <c r="M9" i="90" a="1"/>
  <c r="M9" i="90"/>
  <c r="M11" i="90"/>
  <c r="M13" i="90"/>
  <c r="M15" i="90"/>
  <c r="M16" i="90"/>
  <c r="M19" i="90"/>
  <c r="M20" i="90"/>
  <c r="M21" i="90"/>
  <c r="M24" i="90"/>
  <c r="M25" i="90"/>
  <c r="M27" i="90"/>
  <c r="M29" i="90"/>
  <c r="M31" i="90"/>
  <c r="M32" i="90"/>
  <c r="M35" i="90"/>
  <c r="M36" i="90"/>
  <c r="M37" i="90"/>
  <c r="M40" i="90"/>
  <c r="M41" i="90"/>
  <c r="M43" i="90"/>
  <c r="M45" i="90"/>
  <c r="M47" i="90"/>
  <c r="L9" i="90" a="1"/>
  <c r="L11" i="90"/>
  <c r="L12" i="90"/>
  <c r="L16" i="90"/>
  <c r="L17" i="90"/>
  <c r="L19" i="90"/>
  <c r="L23" i="90"/>
  <c r="L24" i="90"/>
  <c r="L27" i="90"/>
  <c r="L29" i="90"/>
  <c r="L32" i="90"/>
  <c r="L33" i="90"/>
  <c r="L37" i="90"/>
  <c r="L39" i="90"/>
  <c r="L40" i="90"/>
  <c r="L44" i="90"/>
  <c r="L45" i="90"/>
  <c r="K9" i="90" a="1"/>
  <c r="K9" i="90" s="1"/>
  <c r="K13" i="90"/>
  <c r="K15" i="90"/>
  <c r="K20" i="90"/>
  <c r="K21" i="90"/>
  <c r="K27" i="90"/>
  <c r="K29" i="90"/>
  <c r="K35" i="90"/>
  <c r="K36" i="90"/>
  <c r="K41" i="90"/>
  <c r="K43" i="90"/>
  <c r="J9" i="90" a="1"/>
  <c r="J16" i="90" s="1"/>
  <c r="J23" i="90"/>
  <c r="J34" i="90"/>
  <c r="J44" i="90"/>
  <c r="I9" i="90" a="1"/>
  <c r="I10" i="90"/>
  <c r="I11" i="90"/>
  <c r="I14" i="90"/>
  <c r="I15" i="90"/>
  <c r="I16" i="90"/>
  <c r="I19" i="90"/>
  <c r="I20" i="90"/>
  <c r="I22" i="90"/>
  <c r="I24" i="90"/>
  <c r="I26" i="90"/>
  <c r="I27" i="90"/>
  <c r="I30" i="90"/>
  <c r="I31" i="90"/>
  <c r="I32" i="90"/>
  <c r="I35" i="90"/>
  <c r="I36" i="90"/>
  <c r="I38" i="90"/>
  <c r="I40" i="90"/>
  <c r="I42" i="90"/>
  <c r="I43" i="90"/>
  <c r="I46" i="90"/>
  <c r="I47" i="90"/>
  <c r="H9" i="90" a="1"/>
  <c r="H10" i="90" s="1"/>
  <c r="H12" i="90"/>
  <c r="H14" i="90"/>
  <c r="H17" i="90"/>
  <c r="H18" i="90"/>
  <c r="H21" i="90"/>
  <c r="H22" i="90"/>
  <c r="H25" i="90"/>
  <c r="H26" i="90"/>
  <c r="H29" i="90"/>
  <c r="H30" i="90"/>
  <c r="H33" i="90"/>
  <c r="H34" i="90"/>
  <c r="H37" i="90"/>
  <c r="H38" i="90"/>
  <c r="H41" i="90"/>
  <c r="H42" i="90"/>
  <c r="H45" i="90"/>
  <c r="H46" i="90"/>
  <c r="G9" i="90" a="1"/>
  <c r="G11" i="90" s="1"/>
  <c r="G9" i="90"/>
  <c r="G10" i="90"/>
  <c r="G12" i="90"/>
  <c r="G13" i="90"/>
  <c r="G14" i="90"/>
  <c r="G16" i="90"/>
  <c r="G17" i="90"/>
  <c r="G18" i="90"/>
  <c r="G20" i="90"/>
  <c r="G21" i="90"/>
  <c r="G22" i="90"/>
  <c r="G24" i="90"/>
  <c r="G25" i="90"/>
  <c r="G26" i="90"/>
  <c r="G28" i="90"/>
  <c r="G29" i="90"/>
  <c r="G30" i="90"/>
  <c r="G32" i="90"/>
  <c r="G33" i="90"/>
  <c r="G34" i="90"/>
  <c r="G36" i="90"/>
  <c r="G37" i="90"/>
  <c r="G38" i="90"/>
  <c r="G40" i="90"/>
  <c r="G41" i="90"/>
  <c r="G42" i="90"/>
  <c r="G44" i="90"/>
  <c r="G45" i="90"/>
  <c r="G46" i="90"/>
  <c r="F9" i="90" a="1"/>
  <c r="F11" i="90" s="1"/>
  <c r="F9" i="90"/>
  <c r="F10" i="90"/>
  <c r="F12" i="90"/>
  <c r="F13" i="90"/>
  <c r="F14" i="90"/>
  <c r="F16" i="90"/>
  <c r="F17" i="90"/>
  <c r="F18" i="90"/>
  <c r="F20" i="90"/>
  <c r="F21" i="90"/>
  <c r="F22" i="90"/>
  <c r="F24" i="90"/>
  <c r="F25" i="90"/>
  <c r="F26" i="90"/>
  <c r="F28" i="90"/>
  <c r="F29" i="90"/>
  <c r="F30" i="90"/>
  <c r="F32" i="90"/>
  <c r="F33" i="90"/>
  <c r="F34" i="90"/>
  <c r="F36" i="90"/>
  <c r="F37" i="90"/>
  <c r="F38" i="90"/>
  <c r="F40" i="90"/>
  <c r="F41" i="90"/>
  <c r="F42" i="90"/>
  <c r="F44" i="90"/>
  <c r="F45" i="90"/>
  <c r="F46" i="90"/>
  <c r="E9" i="90" a="1"/>
  <c r="E10" i="90" s="1"/>
  <c r="E9" i="90"/>
  <c r="E12" i="90"/>
  <c r="E13" i="90"/>
  <c r="E16" i="90"/>
  <c r="E17" i="90"/>
  <c r="E20" i="90"/>
  <c r="E21" i="90"/>
  <c r="E24" i="90"/>
  <c r="E25" i="90"/>
  <c r="E28" i="90"/>
  <c r="E29" i="90"/>
  <c r="E32" i="90"/>
  <c r="E33" i="90"/>
  <c r="E36" i="90"/>
  <c r="E37" i="90"/>
  <c r="E40" i="90"/>
  <c r="E41" i="90"/>
  <c r="E44" i="90"/>
  <c r="E45" i="90"/>
  <c r="D9" i="90"/>
  <c r="Z32" i="129"/>
  <c r="Y32" i="129"/>
  <c r="X32" i="129"/>
  <c r="W32" i="129"/>
  <c r="V32" i="129"/>
  <c r="U32" i="129"/>
  <c r="T32" i="129"/>
  <c r="S32" i="129"/>
  <c r="R32" i="129"/>
  <c r="Q32" i="129"/>
  <c r="P32" i="129"/>
  <c r="O32" i="129"/>
  <c r="N32" i="129"/>
  <c r="M32" i="129"/>
  <c r="L32" i="129"/>
  <c r="K32" i="129"/>
  <c r="J32" i="129"/>
  <c r="I32" i="129"/>
  <c r="H32" i="129"/>
  <c r="G32" i="129"/>
  <c r="F32" i="129"/>
  <c r="E32" i="129"/>
  <c r="D32" i="129"/>
  <c r="Z31" i="129"/>
  <c r="Y31" i="129"/>
  <c r="X31" i="129"/>
  <c r="W31" i="129"/>
  <c r="V31" i="129"/>
  <c r="U31" i="129"/>
  <c r="T31" i="129"/>
  <c r="S31" i="129"/>
  <c r="R31" i="129"/>
  <c r="Q31" i="129"/>
  <c r="P31" i="129"/>
  <c r="O31" i="129"/>
  <c r="N31" i="129"/>
  <c r="M31" i="129"/>
  <c r="L31" i="129"/>
  <c r="K31" i="129"/>
  <c r="J31" i="129"/>
  <c r="I31" i="129"/>
  <c r="H31" i="129"/>
  <c r="G31" i="129"/>
  <c r="F31" i="129"/>
  <c r="E31" i="129"/>
  <c r="D31" i="129"/>
  <c r="Z30" i="129"/>
  <c r="Y30" i="129"/>
  <c r="X30" i="129"/>
  <c r="W30" i="129"/>
  <c r="V30" i="129"/>
  <c r="U30" i="129"/>
  <c r="T30" i="129"/>
  <c r="S30" i="129"/>
  <c r="R30" i="129"/>
  <c r="Q30" i="129"/>
  <c r="P30" i="129"/>
  <c r="O30" i="129"/>
  <c r="N30" i="129"/>
  <c r="M30" i="129"/>
  <c r="L30" i="129"/>
  <c r="K30" i="129"/>
  <c r="J30" i="129"/>
  <c r="I30" i="129"/>
  <c r="H30" i="129"/>
  <c r="G30" i="129"/>
  <c r="F30" i="129"/>
  <c r="E30" i="129"/>
  <c r="D30" i="129"/>
  <c r="Z29" i="129"/>
  <c r="Y29" i="129"/>
  <c r="X29" i="129"/>
  <c r="W29" i="129"/>
  <c r="V29" i="129"/>
  <c r="U29" i="129"/>
  <c r="T29" i="129"/>
  <c r="S29" i="129"/>
  <c r="R29" i="129"/>
  <c r="Q29" i="129"/>
  <c r="P29" i="129"/>
  <c r="O29" i="129"/>
  <c r="N29" i="129"/>
  <c r="M29" i="129"/>
  <c r="L29" i="129"/>
  <c r="K29" i="129"/>
  <c r="J29" i="129"/>
  <c r="I29" i="129"/>
  <c r="H29" i="129"/>
  <c r="G29" i="129"/>
  <c r="F29" i="129"/>
  <c r="E29" i="129"/>
  <c r="D29" i="129"/>
  <c r="Z28" i="129"/>
  <c r="Y28" i="129"/>
  <c r="X28" i="129"/>
  <c r="W28" i="129"/>
  <c r="V28" i="129"/>
  <c r="U28" i="129"/>
  <c r="T28" i="129"/>
  <c r="S28" i="129"/>
  <c r="R28" i="129"/>
  <c r="Q28" i="129"/>
  <c r="P28" i="129"/>
  <c r="O28" i="129"/>
  <c r="N28" i="129"/>
  <c r="M28" i="129"/>
  <c r="L28" i="129"/>
  <c r="K28" i="129"/>
  <c r="J28" i="129"/>
  <c r="I28" i="129"/>
  <c r="H28" i="129"/>
  <c r="G28" i="129"/>
  <c r="F28" i="129"/>
  <c r="E28" i="129"/>
  <c r="D28" i="129"/>
  <c r="Z27" i="129"/>
  <c r="Y27" i="129"/>
  <c r="X27" i="129"/>
  <c r="W27" i="129"/>
  <c r="V27" i="129"/>
  <c r="U27" i="129"/>
  <c r="T27" i="129"/>
  <c r="S27" i="129"/>
  <c r="R27" i="129"/>
  <c r="Q27" i="129"/>
  <c r="P27" i="129"/>
  <c r="O27" i="129"/>
  <c r="N27" i="129"/>
  <c r="M27" i="129"/>
  <c r="L27" i="129"/>
  <c r="K27" i="129"/>
  <c r="J27" i="129"/>
  <c r="I27" i="129"/>
  <c r="H27" i="129"/>
  <c r="G27" i="129"/>
  <c r="F27" i="129"/>
  <c r="E27" i="129"/>
  <c r="D27" i="129"/>
  <c r="Z26" i="129"/>
  <c r="Y26" i="129"/>
  <c r="X26" i="129"/>
  <c r="W26" i="129"/>
  <c r="V26" i="129"/>
  <c r="U26" i="129"/>
  <c r="T26" i="129"/>
  <c r="S26" i="129"/>
  <c r="R26" i="129"/>
  <c r="Q26" i="129"/>
  <c r="P26" i="129"/>
  <c r="O26" i="129"/>
  <c r="N26" i="129"/>
  <c r="M26" i="129"/>
  <c r="L26" i="129"/>
  <c r="K26" i="129"/>
  <c r="J26" i="129"/>
  <c r="I26" i="129"/>
  <c r="H26" i="129"/>
  <c r="G26" i="129"/>
  <c r="F26" i="129"/>
  <c r="E26" i="129"/>
  <c r="D26" i="129"/>
  <c r="Z25" i="129"/>
  <c r="Y25" i="129"/>
  <c r="X25" i="129"/>
  <c r="W25" i="129"/>
  <c r="V25" i="129"/>
  <c r="U25" i="129"/>
  <c r="T25" i="129"/>
  <c r="S25" i="129"/>
  <c r="R25" i="129"/>
  <c r="Q25" i="129"/>
  <c r="P25" i="129"/>
  <c r="O25" i="129"/>
  <c r="N25" i="129"/>
  <c r="M25" i="129"/>
  <c r="L25" i="129"/>
  <c r="K25" i="129"/>
  <c r="J25" i="129"/>
  <c r="I25" i="129"/>
  <c r="H25" i="129"/>
  <c r="G25" i="129"/>
  <c r="F25" i="129"/>
  <c r="E25" i="129"/>
  <c r="D25" i="129"/>
  <c r="Z24" i="129"/>
  <c r="Y24" i="129"/>
  <c r="X24" i="129"/>
  <c r="W24" i="129"/>
  <c r="V24" i="129"/>
  <c r="U24" i="129"/>
  <c r="T24" i="129"/>
  <c r="S24" i="129"/>
  <c r="R24" i="129"/>
  <c r="Q24" i="129"/>
  <c r="P24" i="129"/>
  <c r="O24" i="129"/>
  <c r="N24" i="129"/>
  <c r="M24" i="129"/>
  <c r="L24" i="129"/>
  <c r="K24" i="129"/>
  <c r="J24" i="129"/>
  <c r="I24" i="129"/>
  <c r="H24" i="129"/>
  <c r="G24" i="129"/>
  <c r="F24" i="129"/>
  <c r="E24" i="129"/>
  <c r="D24" i="129"/>
  <c r="Z23" i="129"/>
  <c r="Y23" i="129"/>
  <c r="X23" i="129"/>
  <c r="W23" i="129"/>
  <c r="V23" i="129"/>
  <c r="U23" i="129"/>
  <c r="T23" i="129"/>
  <c r="S23" i="129"/>
  <c r="R23" i="129"/>
  <c r="Q23" i="129"/>
  <c r="P23" i="129"/>
  <c r="O23" i="129"/>
  <c r="N23" i="129"/>
  <c r="M23" i="129"/>
  <c r="L23" i="129"/>
  <c r="K23" i="129"/>
  <c r="J23" i="129"/>
  <c r="I23" i="129"/>
  <c r="H23" i="129"/>
  <c r="G23" i="129"/>
  <c r="F23" i="129"/>
  <c r="E23" i="129"/>
  <c r="D23" i="129"/>
  <c r="Z20" i="129"/>
  <c r="Y20" i="129"/>
  <c r="X20" i="129"/>
  <c r="W20" i="129"/>
  <c r="V20" i="129"/>
  <c r="U20" i="129"/>
  <c r="T20" i="129"/>
  <c r="S20" i="129"/>
  <c r="R20" i="129"/>
  <c r="Q20" i="129"/>
  <c r="P20" i="129"/>
  <c r="O20" i="129"/>
  <c r="N20" i="129"/>
  <c r="M20" i="129"/>
  <c r="L20" i="129"/>
  <c r="K20" i="129"/>
  <c r="J20" i="129"/>
  <c r="I20" i="129"/>
  <c r="H20" i="129"/>
  <c r="G20" i="129"/>
  <c r="F20" i="129"/>
  <c r="E20" i="129"/>
  <c r="D20" i="129"/>
  <c r="Z19" i="129"/>
  <c r="Y19" i="129"/>
  <c r="X19" i="129"/>
  <c r="W19" i="129"/>
  <c r="V19" i="129"/>
  <c r="U19" i="129"/>
  <c r="T19" i="129"/>
  <c r="S19" i="129"/>
  <c r="R19" i="129"/>
  <c r="Q19" i="129"/>
  <c r="P19" i="129"/>
  <c r="O19" i="129"/>
  <c r="N19" i="129"/>
  <c r="M19" i="129"/>
  <c r="L19" i="129"/>
  <c r="K19" i="129"/>
  <c r="J19" i="129"/>
  <c r="I19" i="129"/>
  <c r="H19" i="129"/>
  <c r="G19" i="129"/>
  <c r="F19" i="129"/>
  <c r="E19" i="129"/>
  <c r="D19" i="129"/>
  <c r="Z18" i="129"/>
  <c r="Y18" i="129"/>
  <c r="X18" i="129"/>
  <c r="W18" i="129"/>
  <c r="V18" i="129"/>
  <c r="U18" i="129"/>
  <c r="T18" i="129"/>
  <c r="S18" i="129"/>
  <c r="R18" i="129"/>
  <c r="Q18" i="129"/>
  <c r="P18" i="129"/>
  <c r="O18" i="129"/>
  <c r="N18" i="129"/>
  <c r="M18" i="129"/>
  <c r="L18" i="129"/>
  <c r="K18" i="129"/>
  <c r="J18" i="129"/>
  <c r="I18" i="129"/>
  <c r="H18" i="129"/>
  <c r="G18" i="129"/>
  <c r="F18" i="129"/>
  <c r="E18" i="129"/>
  <c r="D18" i="129"/>
  <c r="Z17" i="129"/>
  <c r="Y17" i="129"/>
  <c r="X17" i="129"/>
  <c r="W17" i="129"/>
  <c r="V17" i="129"/>
  <c r="U17" i="129"/>
  <c r="T17" i="129"/>
  <c r="S17" i="129"/>
  <c r="R17" i="129"/>
  <c r="Q17" i="129"/>
  <c r="P17" i="129"/>
  <c r="O17" i="129"/>
  <c r="N17" i="129"/>
  <c r="M17" i="129"/>
  <c r="L17" i="129"/>
  <c r="K17" i="129"/>
  <c r="J17" i="129"/>
  <c r="I17" i="129"/>
  <c r="H17" i="129"/>
  <c r="G17" i="129"/>
  <c r="F17" i="129"/>
  <c r="E17" i="129"/>
  <c r="D17" i="129"/>
  <c r="Z16" i="129"/>
  <c r="Y16" i="129"/>
  <c r="X16" i="129"/>
  <c r="W16" i="129"/>
  <c r="V16" i="129"/>
  <c r="U16" i="129"/>
  <c r="T16" i="129"/>
  <c r="S16" i="129"/>
  <c r="R16" i="129"/>
  <c r="Q16" i="129"/>
  <c r="P16" i="129"/>
  <c r="O16" i="129"/>
  <c r="N16" i="129"/>
  <c r="M16" i="129"/>
  <c r="L16" i="129"/>
  <c r="K16" i="129"/>
  <c r="J16" i="129"/>
  <c r="I16" i="129"/>
  <c r="H16" i="129"/>
  <c r="G16" i="129"/>
  <c r="F16" i="129"/>
  <c r="E16" i="129"/>
  <c r="D16" i="129"/>
  <c r="Z15" i="129"/>
  <c r="Y15" i="129"/>
  <c r="X15" i="129"/>
  <c r="W15" i="129"/>
  <c r="V15" i="129"/>
  <c r="U15" i="129"/>
  <c r="T15" i="129"/>
  <c r="S15" i="129"/>
  <c r="R15" i="129"/>
  <c r="Q15" i="129"/>
  <c r="P15" i="129"/>
  <c r="O15" i="129"/>
  <c r="N15" i="129"/>
  <c r="M15" i="129"/>
  <c r="L15" i="129"/>
  <c r="K15" i="129"/>
  <c r="J15" i="129"/>
  <c r="I15" i="129"/>
  <c r="H15" i="129"/>
  <c r="G15" i="129"/>
  <c r="F15" i="129"/>
  <c r="E15" i="129"/>
  <c r="D15" i="129"/>
  <c r="Z14" i="129"/>
  <c r="Y14" i="129"/>
  <c r="X14" i="129"/>
  <c r="W14" i="129"/>
  <c r="V14" i="129"/>
  <c r="U14" i="129"/>
  <c r="T14" i="129"/>
  <c r="S14" i="129"/>
  <c r="R14" i="129"/>
  <c r="Q14" i="129"/>
  <c r="P14" i="129"/>
  <c r="O14" i="129"/>
  <c r="N14" i="129"/>
  <c r="M14" i="129"/>
  <c r="L14" i="129"/>
  <c r="K14" i="129"/>
  <c r="J14" i="129"/>
  <c r="I14" i="129"/>
  <c r="H14" i="129"/>
  <c r="G14" i="129"/>
  <c r="F14" i="129"/>
  <c r="E14" i="129"/>
  <c r="D14" i="129"/>
  <c r="Z13" i="129"/>
  <c r="Y13" i="129"/>
  <c r="X13" i="129"/>
  <c r="W13" i="129"/>
  <c r="V13" i="129"/>
  <c r="U13" i="129"/>
  <c r="T13" i="129"/>
  <c r="S13" i="129"/>
  <c r="R13" i="129"/>
  <c r="Q13" i="129"/>
  <c r="P13" i="129"/>
  <c r="O13" i="129"/>
  <c r="N13" i="129"/>
  <c r="M13" i="129"/>
  <c r="L13" i="129"/>
  <c r="K13" i="129"/>
  <c r="J13" i="129"/>
  <c r="I13" i="129"/>
  <c r="H13" i="129"/>
  <c r="G13" i="129"/>
  <c r="F13" i="129"/>
  <c r="E13" i="129"/>
  <c r="D13" i="129"/>
  <c r="Z12" i="129"/>
  <c r="Y12" i="129"/>
  <c r="X12" i="129"/>
  <c r="W12" i="129"/>
  <c r="V12" i="129"/>
  <c r="U12" i="129"/>
  <c r="T12" i="129"/>
  <c r="S12" i="129"/>
  <c r="R12" i="129"/>
  <c r="Q12" i="129"/>
  <c r="P12" i="129"/>
  <c r="O12" i="129"/>
  <c r="N12" i="129"/>
  <c r="M12" i="129"/>
  <c r="L12" i="129"/>
  <c r="K12" i="129"/>
  <c r="J12" i="129"/>
  <c r="I12" i="129"/>
  <c r="H12" i="129"/>
  <c r="G12" i="129"/>
  <c r="F12" i="129"/>
  <c r="E12" i="129"/>
  <c r="D12" i="129"/>
  <c r="Z11" i="129"/>
  <c r="Y11" i="129"/>
  <c r="X11" i="129"/>
  <c r="W11" i="129"/>
  <c r="V11" i="129"/>
  <c r="U11" i="129"/>
  <c r="T11" i="129"/>
  <c r="S11" i="129"/>
  <c r="R11" i="129"/>
  <c r="Q11" i="129"/>
  <c r="P11" i="129"/>
  <c r="O11" i="129"/>
  <c r="N11" i="129"/>
  <c r="M11" i="129"/>
  <c r="L11" i="129"/>
  <c r="K11" i="129"/>
  <c r="J11" i="129"/>
  <c r="I11" i="129"/>
  <c r="H11" i="129"/>
  <c r="G11" i="129"/>
  <c r="F11" i="129"/>
  <c r="E11" i="129"/>
  <c r="D11" i="129"/>
  <c r="Z10" i="129"/>
  <c r="Y10" i="129"/>
  <c r="X10" i="129"/>
  <c r="W10" i="129"/>
  <c r="V10" i="129"/>
  <c r="U10" i="129"/>
  <c r="T10" i="129"/>
  <c r="S10" i="129"/>
  <c r="R10" i="129"/>
  <c r="Q10" i="129"/>
  <c r="P10" i="129"/>
  <c r="O10" i="129"/>
  <c r="N10" i="129"/>
  <c r="M10" i="129"/>
  <c r="L10" i="129"/>
  <c r="K10" i="129"/>
  <c r="J10" i="129"/>
  <c r="I10" i="129"/>
  <c r="H10" i="129"/>
  <c r="G10" i="129"/>
  <c r="F10" i="129"/>
  <c r="E10" i="129"/>
  <c r="D10" i="129"/>
  <c r="Z9" i="129"/>
  <c r="Y9" i="129"/>
  <c r="X9" i="129"/>
  <c r="W9" i="129"/>
  <c r="V9" i="129"/>
  <c r="U9" i="129"/>
  <c r="T9" i="129"/>
  <c r="S9" i="129"/>
  <c r="R9" i="129"/>
  <c r="Q9" i="129"/>
  <c r="P9" i="129"/>
  <c r="O9" i="129"/>
  <c r="N9" i="129"/>
  <c r="M9" i="129"/>
  <c r="L9" i="129"/>
  <c r="K9" i="129"/>
  <c r="J9" i="129"/>
  <c r="I9" i="129"/>
  <c r="H9" i="129"/>
  <c r="G9" i="129"/>
  <c r="F9" i="129"/>
  <c r="E9" i="129"/>
  <c r="D9" i="129"/>
  <c r="Z47" i="206"/>
  <c r="Y47" i="206"/>
  <c r="X47" i="206"/>
  <c r="W47" i="206"/>
  <c r="V47" i="206"/>
  <c r="U47" i="206"/>
  <c r="T47" i="206"/>
  <c r="S47" i="206"/>
  <c r="R47" i="206"/>
  <c r="Q47" i="206"/>
  <c r="P47" i="206"/>
  <c r="O47" i="206"/>
  <c r="N47" i="206"/>
  <c r="M47" i="206"/>
  <c r="L47" i="206"/>
  <c r="K47" i="206"/>
  <c r="J47" i="206"/>
  <c r="I47" i="206"/>
  <c r="H47" i="206"/>
  <c r="G47" i="206"/>
  <c r="F47" i="206"/>
  <c r="E47" i="206"/>
  <c r="D47" i="206"/>
  <c r="Z46" i="206"/>
  <c r="Y46" i="206"/>
  <c r="X46" i="206"/>
  <c r="W46" i="206"/>
  <c r="V46" i="206"/>
  <c r="U46" i="206"/>
  <c r="T46" i="206"/>
  <c r="S46" i="206"/>
  <c r="R46" i="206"/>
  <c r="Q46" i="206"/>
  <c r="P46" i="206"/>
  <c r="O46" i="206"/>
  <c r="N46" i="206"/>
  <c r="M46" i="206"/>
  <c r="L46" i="206"/>
  <c r="K46" i="206"/>
  <c r="J46" i="206"/>
  <c r="I46" i="206"/>
  <c r="H46" i="206"/>
  <c r="G46" i="206"/>
  <c r="F46" i="206"/>
  <c r="E46" i="206"/>
  <c r="D46" i="206"/>
  <c r="Z45" i="206"/>
  <c r="Y45" i="206"/>
  <c r="X45" i="206"/>
  <c r="W45" i="206"/>
  <c r="V45" i="206"/>
  <c r="U45" i="206"/>
  <c r="T45" i="206"/>
  <c r="S45" i="206"/>
  <c r="R45" i="206"/>
  <c r="Q45" i="206"/>
  <c r="P45" i="206"/>
  <c r="O45" i="206"/>
  <c r="N45" i="206"/>
  <c r="M45" i="206"/>
  <c r="L45" i="206"/>
  <c r="K45" i="206"/>
  <c r="J45" i="206"/>
  <c r="I45" i="206"/>
  <c r="H45" i="206"/>
  <c r="G45" i="206"/>
  <c r="F45" i="206"/>
  <c r="E45" i="206"/>
  <c r="D45" i="206"/>
  <c r="Z44" i="206"/>
  <c r="Y44" i="206"/>
  <c r="X44" i="206"/>
  <c r="W44" i="206"/>
  <c r="V44" i="206"/>
  <c r="U44" i="206"/>
  <c r="T44" i="206"/>
  <c r="S44" i="206"/>
  <c r="R44" i="206"/>
  <c r="Q44" i="206"/>
  <c r="P44" i="206"/>
  <c r="O44" i="206"/>
  <c r="N44" i="206"/>
  <c r="M44" i="206"/>
  <c r="L44" i="206"/>
  <c r="K44" i="206"/>
  <c r="J44" i="206"/>
  <c r="I44" i="206"/>
  <c r="H44" i="206"/>
  <c r="G44" i="206"/>
  <c r="F44" i="206"/>
  <c r="E44" i="206"/>
  <c r="D44" i="206"/>
  <c r="Z43" i="206"/>
  <c r="Y43" i="206"/>
  <c r="X43" i="206"/>
  <c r="W43" i="206"/>
  <c r="V43" i="206"/>
  <c r="U43" i="206"/>
  <c r="T43" i="206"/>
  <c r="S43" i="206"/>
  <c r="R43" i="206"/>
  <c r="Q43" i="206"/>
  <c r="P43" i="206"/>
  <c r="O43" i="206"/>
  <c r="N43" i="206"/>
  <c r="M43" i="206"/>
  <c r="L43" i="206"/>
  <c r="K43" i="206"/>
  <c r="J43" i="206"/>
  <c r="I43" i="206"/>
  <c r="H43" i="206"/>
  <c r="G43" i="206"/>
  <c r="F43" i="206"/>
  <c r="E43" i="206"/>
  <c r="D43" i="206"/>
  <c r="Z42" i="206"/>
  <c r="Y42" i="206"/>
  <c r="X42" i="206"/>
  <c r="W42" i="206"/>
  <c r="V42" i="206"/>
  <c r="U42" i="206"/>
  <c r="T42" i="206"/>
  <c r="S42" i="206"/>
  <c r="R42" i="206"/>
  <c r="Q42" i="206"/>
  <c r="P42" i="206"/>
  <c r="O42" i="206"/>
  <c r="N42" i="206"/>
  <c r="M42" i="206"/>
  <c r="L42" i="206"/>
  <c r="K42" i="206"/>
  <c r="J42" i="206"/>
  <c r="I42" i="206"/>
  <c r="H42" i="206"/>
  <c r="G42" i="206"/>
  <c r="F42" i="206"/>
  <c r="E42" i="206"/>
  <c r="D42" i="206"/>
  <c r="Z41" i="206"/>
  <c r="Y41" i="206"/>
  <c r="X41" i="206"/>
  <c r="W41" i="206"/>
  <c r="V41" i="206"/>
  <c r="U41" i="206"/>
  <c r="T41" i="206"/>
  <c r="S41" i="206"/>
  <c r="R41" i="206"/>
  <c r="Q41" i="206"/>
  <c r="P41" i="206"/>
  <c r="O41" i="206"/>
  <c r="N41" i="206"/>
  <c r="M41" i="206"/>
  <c r="L41" i="206"/>
  <c r="K41" i="206"/>
  <c r="J41" i="206"/>
  <c r="I41" i="206"/>
  <c r="H41" i="206"/>
  <c r="G41" i="206"/>
  <c r="F41" i="206"/>
  <c r="E41" i="206"/>
  <c r="D41" i="206"/>
  <c r="Z40" i="206"/>
  <c r="Y40" i="206"/>
  <c r="X40" i="206"/>
  <c r="W40" i="206"/>
  <c r="V40" i="206"/>
  <c r="U40" i="206"/>
  <c r="T40" i="206"/>
  <c r="S40" i="206"/>
  <c r="R40" i="206"/>
  <c r="Q40" i="206"/>
  <c r="P40" i="206"/>
  <c r="O40" i="206"/>
  <c r="N40" i="206"/>
  <c r="M40" i="206"/>
  <c r="L40" i="206"/>
  <c r="K40" i="206"/>
  <c r="J40" i="206"/>
  <c r="I40" i="206"/>
  <c r="H40" i="206"/>
  <c r="G40" i="206"/>
  <c r="F40" i="206"/>
  <c r="E40" i="206"/>
  <c r="D40" i="206"/>
  <c r="Z39" i="206"/>
  <c r="Y39" i="206"/>
  <c r="X39" i="206"/>
  <c r="W39" i="206"/>
  <c r="V39" i="206"/>
  <c r="U39" i="206"/>
  <c r="T39" i="206"/>
  <c r="S39" i="206"/>
  <c r="R39" i="206"/>
  <c r="Q39" i="206"/>
  <c r="P39" i="206"/>
  <c r="O39" i="206"/>
  <c r="N39" i="206"/>
  <c r="M39" i="206"/>
  <c r="L39" i="206"/>
  <c r="K39" i="206"/>
  <c r="J39" i="206"/>
  <c r="I39" i="206"/>
  <c r="H39" i="206"/>
  <c r="G39" i="206"/>
  <c r="F39" i="206"/>
  <c r="E39" i="206"/>
  <c r="D39" i="206"/>
  <c r="Z38" i="206"/>
  <c r="Y38" i="206"/>
  <c r="X38" i="206"/>
  <c r="W38" i="206"/>
  <c r="V38" i="206"/>
  <c r="U38" i="206"/>
  <c r="T38" i="206"/>
  <c r="S38" i="206"/>
  <c r="R38" i="206"/>
  <c r="Q38" i="206"/>
  <c r="P38" i="206"/>
  <c r="O38" i="206"/>
  <c r="N38" i="206"/>
  <c r="M38" i="206"/>
  <c r="L38" i="206"/>
  <c r="K38" i="206"/>
  <c r="J38" i="206"/>
  <c r="I38" i="206"/>
  <c r="H38" i="206"/>
  <c r="G38" i="206"/>
  <c r="F38" i="206"/>
  <c r="E38" i="206"/>
  <c r="D38" i="206"/>
  <c r="Z37" i="206"/>
  <c r="Y37" i="206"/>
  <c r="X37" i="206"/>
  <c r="W37" i="206"/>
  <c r="V37" i="206"/>
  <c r="U37" i="206"/>
  <c r="T37" i="206"/>
  <c r="S37" i="206"/>
  <c r="R37" i="206"/>
  <c r="Q37" i="206"/>
  <c r="P37" i="206"/>
  <c r="O37" i="206"/>
  <c r="N37" i="206"/>
  <c r="M37" i="206"/>
  <c r="L37" i="206"/>
  <c r="K37" i="206"/>
  <c r="J37" i="206"/>
  <c r="I37" i="206"/>
  <c r="H37" i="206"/>
  <c r="G37" i="206"/>
  <c r="F37" i="206"/>
  <c r="E37" i="206"/>
  <c r="D37" i="206"/>
  <c r="Z36" i="206"/>
  <c r="Y36" i="206"/>
  <c r="X36" i="206"/>
  <c r="W36" i="206"/>
  <c r="V36" i="206"/>
  <c r="U36" i="206"/>
  <c r="T36" i="206"/>
  <c r="S36" i="206"/>
  <c r="R36" i="206"/>
  <c r="Q36" i="206"/>
  <c r="P36" i="206"/>
  <c r="O36" i="206"/>
  <c r="N36" i="206"/>
  <c r="M36" i="206"/>
  <c r="L36" i="206"/>
  <c r="K36" i="206"/>
  <c r="J36" i="206"/>
  <c r="I36" i="206"/>
  <c r="H36" i="206"/>
  <c r="G36" i="206"/>
  <c r="F36" i="206"/>
  <c r="E36" i="206"/>
  <c r="D36" i="206"/>
  <c r="Z35" i="206"/>
  <c r="Y35" i="206"/>
  <c r="X35" i="206"/>
  <c r="W35" i="206"/>
  <c r="V35" i="206"/>
  <c r="U35" i="206"/>
  <c r="T35" i="206"/>
  <c r="S35" i="206"/>
  <c r="R35" i="206"/>
  <c r="Q35" i="206"/>
  <c r="P35" i="206"/>
  <c r="O35" i="206"/>
  <c r="N35" i="206"/>
  <c r="M35" i="206"/>
  <c r="L35" i="206"/>
  <c r="K35" i="206"/>
  <c r="J35" i="206"/>
  <c r="I35" i="206"/>
  <c r="H35" i="206"/>
  <c r="G35" i="206"/>
  <c r="F35" i="206"/>
  <c r="E35" i="206"/>
  <c r="D35" i="206"/>
  <c r="Z34" i="206"/>
  <c r="Y34" i="206"/>
  <c r="X34" i="206"/>
  <c r="W34" i="206"/>
  <c r="V34" i="206"/>
  <c r="U34" i="206"/>
  <c r="T34" i="206"/>
  <c r="S34" i="206"/>
  <c r="R34" i="206"/>
  <c r="Q34" i="206"/>
  <c r="P34" i="206"/>
  <c r="O34" i="206"/>
  <c r="N34" i="206"/>
  <c r="M34" i="206"/>
  <c r="L34" i="206"/>
  <c r="K34" i="206"/>
  <c r="J34" i="206"/>
  <c r="I34" i="206"/>
  <c r="H34" i="206"/>
  <c r="G34" i="206"/>
  <c r="F34" i="206"/>
  <c r="E34" i="206"/>
  <c r="D34" i="206"/>
  <c r="Z33" i="206"/>
  <c r="Y33" i="206"/>
  <c r="X33" i="206"/>
  <c r="W33" i="206"/>
  <c r="V33" i="206"/>
  <c r="U33" i="206"/>
  <c r="T33" i="206"/>
  <c r="S33" i="206"/>
  <c r="R33" i="206"/>
  <c r="Q33" i="206"/>
  <c r="P33" i="206"/>
  <c r="O33" i="206"/>
  <c r="N33" i="206"/>
  <c r="M33" i="206"/>
  <c r="L33" i="206"/>
  <c r="K33" i="206"/>
  <c r="J33" i="206"/>
  <c r="I33" i="206"/>
  <c r="H33" i="206"/>
  <c r="G33" i="206"/>
  <c r="F33" i="206"/>
  <c r="E33" i="206"/>
  <c r="D33" i="206"/>
  <c r="Z32" i="206"/>
  <c r="Y32" i="206"/>
  <c r="X32" i="206"/>
  <c r="W32" i="206"/>
  <c r="V32" i="206"/>
  <c r="U32" i="206"/>
  <c r="T32" i="206"/>
  <c r="S32" i="206"/>
  <c r="R32" i="206"/>
  <c r="Q32" i="206"/>
  <c r="P32" i="206"/>
  <c r="O32" i="206"/>
  <c r="N32" i="206"/>
  <c r="M32" i="206"/>
  <c r="L32" i="206"/>
  <c r="K32" i="206"/>
  <c r="J32" i="206"/>
  <c r="I32" i="206"/>
  <c r="H32" i="206"/>
  <c r="G32" i="206"/>
  <c r="F32" i="206"/>
  <c r="E32" i="206"/>
  <c r="D32" i="206"/>
  <c r="Z31" i="206"/>
  <c r="Y31" i="206"/>
  <c r="X31" i="206"/>
  <c r="W31" i="206"/>
  <c r="V31" i="206"/>
  <c r="U31" i="206"/>
  <c r="T31" i="206"/>
  <c r="S31" i="206"/>
  <c r="R31" i="206"/>
  <c r="Q31" i="206"/>
  <c r="P31" i="206"/>
  <c r="O31" i="206"/>
  <c r="N31" i="206"/>
  <c r="M31" i="206"/>
  <c r="L31" i="206"/>
  <c r="K31" i="206"/>
  <c r="J31" i="206"/>
  <c r="I31" i="206"/>
  <c r="H31" i="206"/>
  <c r="G31" i="206"/>
  <c r="F31" i="206"/>
  <c r="E31" i="206"/>
  <c r="D31" i="206"/>
  <c r="Z30" i="206"/>
  <c r="Y30" i="206"/>
  <c r="X30" i="206"/>
  <c r="W30" i="206"/>
  <c r="V30" i="206"/>
  <c r="U30" i="206"/>
  <c r="T30" i="206"/>
  <c r="S30" i="206"/>
  <c r="R30" i="206"/>
  <c r="Q30" i="206"/>
  <c r="P30" i="206"/>
  <c r="O30" i="206"/>
  <c r="N30" i="206"/>
  <c r="M30" i="206"/>
  <c r="L30" i="206"/>
  <c r="K30" i="206"/>
  <c r="J30" i="206"/>
  <c r="I30" i="206"/>
  <c r="H30" i="206"/>
  <c r="G30" i="206"/>
  <c r="F30" i="206"/>
  <c r="E30" i="206"/>
  <c r="D30" i="206"/>
  <c r="Z29" i="206"/>
  <c r="Y29" i="206"/>
  <c r="X29" i="206"/>
  <c r="W29" i="206"/>
  <c r="V29" i="206"/>
  <c r="U29" i="206"/>
  <c r="T29" i="206"/>
  <c r="S29" i="206"/>
  <c r="R29" i="206"/>
  <c r="Q29" i="206"/>
  <c r="P29" i="206"/>
  <c r="O29" i="206"/>
  <c r="N29" i="206"/>
  <c r="M29" i="206"/>
  <c r="L29" i="206"/>
  <c r="K29" i="206"/>
  <c r="J29" i="206"/>
  <c r="I29" i="206"/>
  <c r="H29" i="206"/>
  <c r="G29" i="206"/>
  <c r="F29" i="206"/>
  <c r="E29" i="206"/>
  <c r="D29" i="206"/>
  <c r="Z28" i="206"/>
  <c r="Y28" i="206"/>
  <c r="X28" i="206"/>
  <c r="W28" i="206"/>
  <c r="V28" i="206"/>
  <c r="U28" i="206"/>
  <c r="T28" i="206"/>
  <c r="S28" i="206"/>
  <c r="R28" i="206"/>
  <c r="Q28" i="206"/>
  <c r="P28" i="206"/>
  <c r="O28" i="206"/>
  <c r="N28" i="206"/>
  <c r="M28" i="206"/>
  <c r="L28" i="206"/>
  <c r="K28" i="206"/>
  <c r="J28" i="206"/>
  <c r="I28" i="206"/>
  <c r="H28" i="206"/>
  <c r="G28" i="206"/>
  <c r="F28" i="206"/>
  <c r="E28" i="206"/>
  <c r="D28" i="206"/>
  <c r="Z27" i="206"/>
  <c r="Y27" i="206"/>
  <c r="X27" i="206"/>
  <c r="W27" i="206"/>
  <c r="V27" i="206"/>
  <c r="U27" i="206"/>
  <c r="T27" i="206"/>
  <c r="S27" i="206"/>
  <c r="R27" i="206"/>
  <c r="Q27" i="206"/>
  <c r="P27" i="206"/>
  <c r="O27" i="206"/>
  <c r="N27" i="206"/>
  <c r="M27" i="206"/>
  <c r="L27" i="206"/>
  <c r="K27" i="206"/>
  <c r="J27" i="206"/>
  <c r="I27" i="206"/>
  <c r="H27" i="206"/>
  <c r="G27" i="206"/>
  <c r="F27" i="206"/>
  <c r="E27" i="206"/>
  <c r="D27" i="206"/>
  <c r="Z26" i="206"/>
  <c r="Y26" i="206"/>
  <c r="X26" i="206"/>
  <c r="W26" i="206"/>
  <c r="V26" i="206"/>
  <c r="U26" i="206"/>
  <c r="T26" i="206"/>
  <c r="S26" i="206"/>
  <c r="R26" i="206"/>
  <c r="Q26" i="206"/>
  <c r="P26" i="206"/>
  <c r="O26" i="206"/>
  <c r="N26" i="206"/>
  <c r="M26" i="206"/>
  <c r="L26" i="206"/>
  <c r="K26" i="206"/>
  <c r="J26" i="206"/>
  <c r="I26" i="206"/>
  <c r="H26" i="206"/>
  <c r="G26" i="206"/>
  <c r="F26" i="206"/>
  <c r="E26" i="206"/>
  <c r="D26" i="206"/>
  <c r="Z25" i="206"/>
  <c r="Y25" i="206"/>
  <c r="X25" i="206"/>
  <c r="W25" i="206"/>
  <c r="V25" i="206"/>
  <c r="U25" i="206"/>
  <c r="T25" i="206"/>
  <c r="S25" i="206"/>
  <c r="R25" i="206"/>
  <c r="Q25" i="206"/>
  <c r="P25" i="206"/>
  <c r="O25" i="206"/>
  <c r="N25" i="206"/>
  <c r="M25" i="206"/>
  <c r="L25" i="206"/>
  <c r="K25" i="206"/>
  <c r="J25" i="206"/>
  <c r="I25" i="206"/>
  <c r="H25" i="206"/>
  <c r="G25" i="206"/>
  <c r="F25" i="206"/>
  <c r="E25" i="206"/>
  <c r="D25" i="206"/>
  <c r="Z24" i="206"/>
  <c r="Y24" i="206"/>
  <c r="X24" i="206"/>
  <c r="W24" i="206"/>
  <c r="V24" i="206"/>
  <c r="U24" i="206"/>
  <c r="T24" i="206"/>
  <c r="S24" i="206"/>
  <c r="R24" i="206"/>
  <c r="Q24" i="206"/>
  <c r="P24" i="206"/>
  <c r="O24" i="206"/>
  <c r="N24" i="206"/>
  <c r="M24" i="206"/>
  <c r="L24" i="206"/>
  <c r="K24" i="206"/>
  <c r="J24" i="206"/>
  <c r="I24" i="206"/>
  <c r="H24" i="206"/>
  <c r="G24" i="206"/>
  <c r="F24" i="206"/>
  <c r="E24" i="206"/>
  <c r="D24" i="206"/>
  <c r="Z23" i="206"/>
  <c r="Y23" i="206"/>
  <c r="X23" i="206"/>
  <c r="W23" i="206"/>
  <c r="V23" i="206"/>
  <c r="U23" i="206"/>
  <c r="T23" i="206"/>
  <c r="S23" i="206"/>
  <c r="R23" i="206"/>
  <c r="Q23" i="206"/>
  <c r="P23" i="206"/>
  <c r="O23" i="206"/>
  <c r="N23" i="206"/>
  <c r="M23" i="206"/>
  <c r="L23" i="206"/>
  <c r="K23" i="206"/>
  <c r="J23" i="206"/>
  <c r="I23" i="206"/>
  <c r="H23" i="206"/>
  <c r="G23" i="206"/>
  <c r="F23" i="206"/>
  <c r="E23" i="206"/>
  <c r="D23" i="206"/>
  <c r="Z22" i="206"/>
  <c r="Y22" i="206"/>
  <c r="X22" i="206"/>
  <c r="W22" i="206"/>
  <c r="V22" i="206"/>
  <c r="U22" i="206"/>
  <c r="T22" i="206"/>
  <c r="S22" i="206"/>
  <c r="R22" i="206"/>
  <c r="Q22" i="206"/>
  <c r="P22" i="206"/>
  <c r="O22" i="206"/>
  <c r="N22" i="206"/>
  <c r="M22" i="206"/>
  <c r="L22" i="206"/>
  <c r="K22" i="206"/>
  <c r="J22" i="206"/>
  <c r="I22" i="206"/>
  <c r="H22" i="206"/>
  <c r="G22" i="206"/>
  <c r="F22" i="206"/>
  <c r="E22" i="206"/>
  <c r="D22" i="206"/>
  <c r="Z21" i="206"/>
  <c r="Y21" i="206"/>
  <c r="X21" i="206"/>
  <c r="W21" i="206"/>
  <c r="V21" i="206"/>
  <c r="U21" i="206"/>
  <c r="T21" i="206"/>
  <c r="S21" i="206"/>
  <c r="R21" i="206"/>
  <c r="Q21" i="206"/>
  <c r="P21" i="206"/>
  <c r="O21" i="206"/>
  <c r="N21" i="206"/>
  <c r="M21" i="206"/>
  <c r="L21" i="206"/>
  <c r="K21" i="206"/>
  <c r="J21" i="206"/>
  <c r="I21" i="206"/>
  <c r="H21" i="206"/>
  <c r="G21" i="206"/>
  <c r="F21" i="206"/>
  <c r="E21" i="206"/>
  <c r="D21" i="206"/>
  <c r="Z20" i="206"/>
  <c r="Y20" i="206"/>
  <c r="X20" i="206"/>
  <c r="W20" i="206"/>
  <c r="V20" i="206"/>
  <c r="U20" i="206"/>
  <c r="T20" i="206"/>
  <c r="S20" i="206"/>
  <c r="R20" i="206"/>
  <c r="Q20" i="206"/>
  <c r="P20" i="206"/>
  <c r="O20" i="206"/>
  <c r="N20" i="206"/>
  <c r="M20" i="206"/>
  <c r="L20" i="206"/>
  <c r="K20" i="206"/>
  <c r="J20" i="206"/>
  <c r="I20" i="206"/>
  <c r="H20" i="206"/>
  <c r="G20" i="206"/>
  <c r="F20" i="206"/>
  <c r="E20" i="206"/>
  <c r="D20" i="206"/>
  <c r="Z19" i="206"/>
  <c r="Y19" i="206"/>
  <c r="X19" i="206"/>
  <c r="W19" i="206"/>
  <c r="V19" i="206"/>
  <c r="U19" i="206"/>
  <c r="T19" i="206"/>
  <c r="S19" i="206"/>
  <c r="R19" i="206"/>
  <c r="Q19" i="206"/>
  <c r="P19" i="206"/>
  <c r="O19" i="206"/>
  <c r="N19" i="206"/>
  <c r="M19" i="206"/>
  <c r="L19" i="206"/>
  <c r="K19" i="206"/>
  <c r="J19" i="206"/>
  <c r="I19" i="206"/>
  <c r="H19" i="206"/>
  <c r="G19" i="206"/>
  <c r="F19" i="206"/>
  <c r="E19" i="206"/>
  <c r="D19" i="206"/>
  <c r="Z18" i="206"/>
  <c r="Y18" i="206"/>
  <c r="X18" i="206"/>
  <c r="W18" i="206"/>
  <c r="V18" i="206"/>
  <c r="U18" i="206"/>
  <c r="T18" i="206"/>
  <c r="S18" i="206"/>
  <c r="R18" i="206"/>
  <c r="Q18" i="206"/>
  <c r="P18" i="206"/>
  <c r="O18" i="206"/>
  <c r="N18" i="206"/>
  <c r="M18" i="206"/>
  <c r="L18" i="206"/>
  <c r="K18" i="206"/>
  <c r="J18" i="206"/>
  <c r="I18" i="206"/>
  <c r="H18" i="206"/>
  <c r="G18" i="206"/>
  <c r="F18" i="206"/>
  <c r="E18" i="206"/>
  <c r="D18" i="206"/>
  <c r="Z17" i="206"/>
  <c r="Y17" i="206"/>
  <c r="X17" i="206"/>
  <c r="W17" i="206"/>
  <c r="V17" i="206"/>
  <c r="U17" i="206"/>
  <c r="T17" i="206"/>
  <c r="S17" i="206"/>
  <c r="R17" i="206"/>
  <c r="Q17" i="206"/>
  <c r="P17" i="206"/>
  <c r="O17" i="206"/>
  <c r="N17" i="206"/>
  <c r="M17" i="206"/>
  <c r="L17" i="206"/>
  <c r="K17" i="206"/>
  <c r="J17" i="206"/>
  <c r="I17" i="206"/>
  <c r="H17" i="206"/>
  <c r="G17" i="206"/>
  <c r="F17" i="206"/>
  <c r="E17" i="206"/>
  <c r="D17" i="206"/>
  <c r="Z16" i="206"/>
  <c r="Y16" i="206"/>
  <c r="X16" i="206"/>
  <c r="W16" i="206"/>
  <c r="V16" i="206"/>
  <c r="U16" i="206"/>
  <c r="T16" i="206"/>
  <c r="S16" i="206"/>
  <c r="R16" i="206"/>
  <c r="Q16" i="206"/>
  <c r="P16" i="206"/>
  <c r="O16" i="206"/>
  <c r="N16" i="206"/>
  <c r="M16" i="206"/>
  <c r="L16" i="206"/>
  <c r="K16" i="206"/>
  <c r="J16" i="206"/>
  <c r="I16" i="206"/>
  <c r="H16" i="206"/>
  <c r="G16" i="206"/>
  <c r="F16" i="206"/>
  <c r="E16" i="206"/>
  <c r="D16" i="206"/>
  <c r="Z15" i="206"/>
  <c r="Y15" i="206"/>
  <c r="X15" i="206"/>
  <c r="W15" i="206"/>
  <c r="V15" i="206"/>
  <c r="U15" i="206"/>
  <c r="T15" i="206"/>
  <c r="S15" i="206"/>
  <c r="R15" i="206"/>
  <c r="Q15" i="206"/>
  <c r="P15" i="206"/>
  <c r="O15" i="206"/>
  <c r="N15" i="206"/>
  <c r="M15" i="206"/>
  <c r="L15" i="206"/>
  <c r="K15" i="206"/>
  <c r="J15" i="206"/>
  <c r="I15" i="206"/>
  <c r="H15" i="206"/>
  <c r="G15" i="206"/>
  <c r="F15" i="206"/>
  <c r="E15" i="206"/>
  <c r="D15" i="206"/>
  <c r="Z14" i="206"/>
  <c r="Y14" i="206"/>
  <c r="X14" i="206"/>
  <c r="W14" i="206"/>
  <c r="V14" i="206"/>
  <c r="U14" i="206"/>
  <c r="T14" i="206"/>
  <c r="S14" i="206"/>
  <c r="R14" i="206"/>
  <c r="Q14" i="206"/>
  <c r="P14" i="206"/>
  <c r="O14" i="206"/>
  <c r="N14" i="206"/>
  <c r="M14" i="206"/>
  <c r="L14" i="206"/>
  <c r="K14" i="206"/>
  <c r="J14" i="206"/>
  <c r="I14" i="206"/>
  <c r="H14" i="206"/>
  <c r="G14" i="206"/>
  <c r="F14" i="206"/>
  <c r="E14" i="206"/>
  <c r="D14" i="206"/>
  <c r="Z13" i="206"/>
  <c r="Y13" i="206"/>
  <c r="X13" i="206"/>
  <c r="W13" i="206"/>
  <c r="V13" i="206"/>
  <c r="U13" i="206"/>
  <c r="T13" i="206"/>
  <c r="S13" i="206"/>
  <c r="R13" i="206"/>
  <c r="Q13" i="206"/>
  <c r="P13" i="206"/>
  <c r="O13" i="206"/>
  <c r="N13" i="206"/>
  <c r="M13" i="206"/>
  <c r="L13" i="206"/>
  <c r="K13" i="206"/>
  <c r="J13" i="206"/>
  <c r="I13" i="206"/>
  <c r="H13" i="206"/>
  <c r="G13" i="206"/>
  <c r="F13" i="206"/>
  <c r="E13" i="206"/>
  <c r="D13" i="206"/>
  <c r="Z12" i="206"/>
  <c r="Y12" i="206"/>
  <c r="X12" i="206"/>
  <c r="W12" i="206"/>
  <c r="V12" i="206"/>
  <c r="U12" i="206"/>
  <c r="T12" i="206"/>
  <c r="S12" i="206"/>
  <c r="R12" i="206"/>
  <c r="Q12" i="206"/>
  <c r="P12" i="206"/>
  <c r="O12" i="206"/>
  <c r="N12" i="206"/>
  <c r="M12" i="206"/>
  <c r="L12" i="206"/>
  <c r="K12" i="206"/>
  <c r="J12" i="206"/>
  <c r="I12" i="206"/>
  <c r="H12" i="206"/>
  <c r="G12" i="206"/>
  <c r="F12" i="206"/>
  <c r="E12" i="206"/>
  <c r="D12" i="206"/>
  <c r="Z11" i="206"/>
  <c r="Y11" i="206"/>
  <c r="X11" i="206"/>
  <c r="W11" i="206"/>
  <c r="V11" i="206"/>
  <c r="U11" i="206"/>
  <c r="T11" i="206"/>
  <c r="S11" i="206"/>
  <c r="R11" i="206"/>
  <c r="Q11" i="206"/>
  <c r="P11" i="206"/>
  <c r="O11" i="206"/>
  <c r="N11" i="206"/>
  <c r="M11" i="206"/>
  <c r="L11" i="206"/>
  <c r="K11" i="206"/>
  <c r="J11" i="206"/>
  <c r="I11" i="206"/>
  <c r="H11" i="206"/>
  <c r="G11" i="206"/>
  <c r="F11" i="206"/>
  <c r="E11" i="206"/>
  <c r="D11" i="206"/>
  <c r="Z10" i="206"/>
  <c r="Y10" i="206"/>
  <c r="X10" i="206"/>
  <c r="W10" i="206"/>
  <c r="V10" i="206"/>
  <c r="U10" i="206"/>
  <c r="T10" i="206"/>
  <c r="S10" i="206"/>
  <c r="R10" i="206"/>
  <c r="Q10" i="206"/>
  <c r="P10" i="206"/>
  <c r="O10" i="206"/>
  <c r="N10" i="206"/>
  <c r="M10" i="206"/>
  <c r="L10" i="206"/>
  <c r="K10" i="206"/>
  <c r="J10" i="206"/>
  <c r="I10" i="206"/>
  <c r="H10" i="206"/>
  <c r="G10" i="206"/>
  <c r="F10" i="206"/>
  <c r="E10" i="206"/>
  <c r="D10" i="206"/>
  <c r="Z9" i="206"/>
  <c r="Y9" i="206"/>
  <c r="X9" i="206"/>
  <c r="W9" i="206"/>
  <c r="V9" i="206"/>
  <c r="U9" i="206"/>
  <c r="T9" i="206"/>
  <c r="S9" i="206"/>
  <c r="R9" i="206"/>
  <c r="Q9" i="206"/>
  <c r="P9" i="206"/>
  <c r="O9" i="206"/>
  <c r="N9" i="206"/>
  <c r="M9" i="206"/>
  <c r="L9" i="206"/>
  <c r="K9" i="206"/>
  <c r="J9" i="206"/>
  <c r="I9" i="206"/>
  <c r="H9" i="206"/>
  <c r="G9" i="206"/>
  <c r="F9" i="206"/>
  <c r="E9" i="206"/>
  <c r="D9" i="206"/>
  <c r="Z51" i="134"/>
  <c r="Y51" i="134"/>
  <c r="X51" i="134"/>
  <c r="W51" i="134"/>
  <c r="V51" i="134"/>
  <c r="U51" i="134"/>
  <c r="T51" i="134"/>
  <c r="S51" i="134"/>
  <c r="R51" i="134"/>
  <c r="Q51" i="134"/>
  <c r="P51" i="134"/>
  <c r="O51" i="134"/>
  <c r="N51" i="134"/>
  <c r="M51" i="134"/>
  <c r="L51" i="134"/>
  <c r="K51" i="134"/>
  <c r="J51" i="134"/>
  <c r="I51" i="134"/>
  <c r="H51" i="134"/>
  <c r="G51" i="134"/>
  <c r="F51" i="134"/>
  <c r="E51" i="134"/>
  <c r="D51" i="134" s="1"/>
  <c r="Z50" i="134"/>
  <c r="Y50" i="134"/>
  <c r="X50" i="134"/>
  <c r="W50" i="134"/>
  <c r="V50" i="134"/>
  <c r="U50" i="134"/>
  <c r="T50" i="134"/>
  <c r="S50" i="134"/>
  <c r="R50" i="134"/>
  <c r="Q50" i="134"/>
  <c r="P50" i="134"/>
  <c r="O50" i="134"/>
  <c r="N50" i="134"/>
  <c r="M50" i="134"/>
  <c r="L50" i="134"/>
  <c r="K50" i="134"/>
  <c r="J50" i="134"/>
  <c r="I50" i="134"/>
  <c r="H50" i="134"/>
  <c r="G50" i="134"/>
  <c r="F50" i="134"/>
  <c r="E50" i="134"/>
  <c r="D50" i="134"/>
  <c r="Z49" i="134"/>
  <c r="Y49" i="134"/>
  <c r="X49" i="134"/>
  <c r="W49" i="134"/>
  <c r="V49" i="134"/>
  <c r="U49" i="134"/>
  <c r="T49" i="134"/>
  <c r="S49" i="134"/>
  <c r="R49" i="134"/>
  <c r="Q49" i="134"/>
  <c r="P49" i="134"/>
  <c r="O49" i="134"/>
  <c r="N49" i="134"/>
  <c r="M49" i="134"/>
  <c r="L49" i="134"/>
  <c r="K49" i="134"/>
  <c r="J49" i="134"/>
  <c r="I49" i="134"/>
  <c r="H49" i="134"/>
  <c r="G49" i="134"/>
  <c r="D49" i="134" s="1"/>
  <c r="F49" i="134"/>
  <c r="E49" i="134"/>
  <c r="D48" i="134"/>
  <c r="D47" i="134"/>
  <c r="D46" i="134"/>
  <c r="D45" i="134"/>
  <c r="D44" i="134"/>
  <c r="D43" i="134"/>
  <c r="D42" i="134"/>
  <c r="D41" i="134"/>
  <c r="D40" i="134"/>
  <c r="D39" i="134"/>
  <c r="D38" i="134"/>
  <c r="D37" i="134"/>
  <c r="D36" i="134"/>
  <c r="D35" i="134"/>
  <c r="D34" i="134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Z9" i="134" a="1"/>
  <c r="Z9" i="134"/>
  <c r="Z11" i="134"/>
  <c r="Z13" i="134"/>
  <c r="Z15" i="134"/>
  <c r="Z16" i="134"/>
  <c r="Z19" i="134"/>
  <c r="Z20" i="134"/>
  <c r="Z21" i="134"/>
  <c r="Z24" i="134"/>
  <c r="Z25" i="134"/>
  <c r="Z27" i="134"/>
  <c r="Z29" i="134"/>
  <c r="Z31" i="134"/>
  <c r="Z32" i="134"/>
  <c r="Z35" i="134"/>
  <c r="Z36" i="134"/>
  <c r="Z37" i="134"/>
  <c r="Z40" i="134"/>
  <c r="Z41" i="134"/>
  <c r="Z43" i="134"/>
  <c r="Z45" i="134"/>
  <c r="Z47" i="134"/>
  <c r="Z48" i="134"/>
  <c r="Y9" i="134" a="1"/>
  <c r="Y10" i="134"/>
  <c r="Y11" i="134"/>
  <c r="Y12" i="134"/>
  <c r="Y14" i="134"/>
  <c r="Y15" i="134"/>
  <c r="Y16" i="134"/>
  <c r="Y18" i="134"/>
  <c r="Y19" i="134"/>
  <c r="Y20" i="134"/>
  <c r="Y22" i="134"/>
  <c r="Y23" i="134"/>
  <c r="Y24" i="134"/>
  <c r="Y26" i="134"/>
  <c r="Y27" i="134"/>
  <c r="Y28" i="134"/>
  <c r="Y30" i="134"/>
  <c r="Y31" i="134"/>
  <c r="Y32" i="134"/>
  <c r="Y34" i="134"/>
  <c r="Y35" i="134"/>
  <c r="Y36" i="134"/>
  <c r="Y38" i="134"/>
  <c r="Y39" i="134"/>
  <c r="Y40" i="134"/>
  <c r="Y42" i="134"/>
  <c r="Y43" i="134"/>
  <c r="Y44" i="134"/>
  <c r="Y46" i="134"/>
  <c r="Y47" i="134"/>
  <c r="Y48" i="134"/>
  <c r="X9" i="134" a="1"/>
  <c r="X9" i="134"/>
  <c r="X10" i="134"/>
  <c r="X11" i="134"/>
  <c r="X12" i="134"/>
  <c r="X13" i="134"/>
  <c r="X14" i="134"/>
  <c r="X15" i="134"/>
  <c r="X16" i="134"/>
  <c r="X17" i="134"/>
  <c r="X18" i="134"/>
  <c r="X19" i="134"/>
  <c r="X20" i="134"/>
  <c r="X21" i="134"/>
  <c r="X22" i="134"/>
  <c r="X23" i="134"/>
  <c r="X24" i="134"/>
  <c r="X25" i="134"/>
  <c r="X26" i="134"/>
  <c r="X27" i="134"/>
  <c r="X28" i="134"/>
  <c r="X29" i="134"/>
  <c r="X30" i="134"/>
  <c r="X31" i="134"/>
  <c r="X32" i="134"/>
  <c r="X33" i="134"/>
  <c r="X34" i="134"/>
  <c r="X35" i="134"/>
  <c r="X36" i="134"/>
  <c r="X37" i="134"/>
  <c r="X38" i="134"/>
  <c r="X39" i="134"/>
  <c r="X40" i="134"/>
  <c r="X41" i="134"/>
  <c r="X42" i="134"/>
  <c r="X43" i="134"/>
  <c r="X44" i="134"/>
  <c r="X45" i="134"/>
  <c r="X46" i="134"/>
  <c r="X47" i="134"/>
  <c r="X48" i="134"/>
  <c r="W9" i="134" a="1"/>
  <c r="W9" i="134"/>
  <c r="W10" i="134"/>
  <c r="W12" i="134"/>
  <c r="W13" i="134"/>
  <c r="W14" i="134"/>
  <c r="W16" i="134"/>
  <c r="W17" i="134"/>
  <c r="W18" i="134"/>
  <c r="W20" i="134"/>
  <c r="W21" i="134"/>
  <c r="W22" i="134"/>
  <c r="W24" i="134"/>
  <c r="W25" i="134"/>
  <c r="W26" i="134"/>
  <c r="W28" i="134"/>
  <c r="W29" i="134"/>
  <c r="W30" i="134"/>
  <c r="W32" i="134"/>
  <c r="W33" i="134"/>
  <c r="W34" i="134"/>
  <c r="W36" i="134"/>
  <c r="W37" i="134"/>
  <c r="W38" i="134"/>
  <c r="W40" i="134"/>
  <c r="W41" i="134"/>
  <c r="W42" i="134"/>
  <c r="W44" i="134"/>
  <c r="W45" i="134"/>
  <c r="W46" i="134"/>
  <c r="W48" i="134"/>
  <c r="V9" i="134" a="1"/>
  <c r="U9" i="134" a="1"/>
  <c r="U10" i="134"/>
  <c r="U14" i="134"/>
  <c r="U15" i="134"/>
  <c r="U19" i="134"/>
  <c r="U20" i="134"/>
  <c r="U24" i="134"/>
  <c r="U26" i="134"/>
  <c r="U30" i="134"/>
  <c r="U31" i="134"/>
  <c r="U35" i="134"/>
  <c r="U36" i="134"/>
  <c r="U40" i="134"/>
  <c r="U42" i="134"/>
  <c r="U46" i="134"/>
  <c r="U47" i="134"/>
  <c r="T9" i="134" a="1"/>
  <c r="T9" i="134"/>
  <c r="T10" i="134"/>
  <c r="T11" i="134"/>
  <c r="T12" i="134"/>
  <c r="T13" i="134"/>
  <c r="T14" i="134"/>
  <c r="T15" i="134"/>
  <c r="T16" i="134"/>
  <c r="T17" i="134"/>
  <c r="T18" i="134"/>
  <c r="T19" i="134"/>
  <c r="T20" i="134"/>
  <c r="T21" i="134"/>
  <c r="T22" i="134"/>
  <c r="T23" i="134"/>
  <c r="T24" i="134"/>
  <c r="T25" i="134"/>
  <c r="T26" i="134"/>
  <c r="T27" i="134"/>
  <c r="T28" i="134"/>
  <c r="T29" i="134"/>
  <c r="T30" i="134"/>
  <c r="T31" i="134"/>
  <c r="T32" i="134"/>
  <c r="T33" i="134"/>
  <c r="T34" i="134"/>
  <c r="T35" i="134"/>
  <c r="T36" i="134"/>
  <c r="T37" i="134"/>
  <c r="T38" i="134"/>
  <c r="T39" i="134"/>
  <c r="T40" i="134"/>
  <c r="T41" i="134"/>
  <c r="T42" i="134"/>
  <c r="T43" i="134"/>
  <c r="T44" i="134"/>
  <c r="T45" i="134"/>
  <c r="T46" i="134"/>
  <c r="T47" i="134"/>
  <c r="T48" i="134"/>
  <c r="S9" i="134" a="1"/>
  <c r="S9" i="134" s="1"/>
  <c r="S13" i="134"/>
  <c r="S14" i="134"/>
  <c r="S18" i="134"/>
  <c r="S24" i="134"/>
  <c r="S25" i="134"/>
  <c r="S29" i="134"/>
  <c r="S34" i="134"/>
  <c r="S36" i="134"/>
  <c r="S40" i="134"/>
  <c r="S45" i="134"/>
  <c r="S46" i="134"/>
  <c r="R9" i="134" a="1"/>
  <c r="R13" i="134" s="1"/>
  <c r="R9" i="134"/>
  <c r="R11" i="134"/>
  <c r="R15" i="134"/>
  <c r="R16" i="134"/>
  <c r="R20" i="134"/>
  <c r="R21" i="134"/>
  <c r="R24" i="134"/>
  <c r="R25" i="134"/>
  <c r="R28" i="134"/>
  <c r="R29" i="134"/>
  <c r="R32" i="134"/>
  <c r="R33" i="134"/>
  <c r="R36" i="134"/>
  <c r="R37" i="134"/>
  <c r="R40" i="134"/>
  <c r="R41" i="134"/>
  <c r="R44" i="134"/>
  <c r="R45" i="134"/>
  <c r="R48" i="134"/>
  <c r="Q9" i="134" a="1"/>
  <c r="Q11" i="134" s="1"/>
  <c r="Q12" i="134"/>
  <c r="Q15" i="134"/>
  <c r="Q16" i="134"/>
  <c r="Q20" i="134"/>
  <c r="Q23" i="134"/>
  <c r="Q24" i="134"/>
  <c r="Q28" i="134"/>
  <c r="Q31" i="134"/>
  <c r="Q32" i="134"/>
  <c r="Q39" i="134"/>
  <c r="Q40" i="134"/>
  <c r="Q47" i="134"/>
  <c r="Q48" i="134"/>
  <c r="P9" i="134" a="1"/>
  <c r="P9" i="134"/>
  <c r="P10" i="134"/>
  <c r="P11" i="134"/>
  <c r="P12" i="134"/>
  <c r="P13" i="134"/>
  <c r="P14" i="134"/>
  <c r="P15" i="134"/>
  <c r="P16" i="134"/>
  <c r="P17" i="134"/>
  <c r="P18" i="134"/>
  <c r="P19" i="134"/>
  <c r="P20" i="134"/>
  <c r="P21" i="134"/>
  <c r="P22" i="134"/>
  <c r="P23" i="134"/>
  <c r="P24" i="134"/>
  <c r="P25" i="134"/>
  <c r="P26" i="134"/>
  <c r="P27" i="134"/>
  <c r="P28" i="134"/>
  <c r="P29" i="134"/>
  <c r="P30" i="134"/>
  <c r="P31" i="134"/>
  <c r="P32" i="134"/>
  <c r="P33" i="134"/>
  <c r="P34" i="134"/>
  <c r="P35" i="134"/>
  <c r="P36" i="134"/>
  <c r="P37" i="134"/>
  <c r="P38" i="134"/>
  <c r="P39" i="134"/>
  <c r="P40" i="134"/>
  <c r="P41" i="134"/>
  <c r="P42" i="134"/>
  <c r="P43" i="134"/>
  <c r="P44" i="134"/>
  <c r="P45" i="134"/>
  <c r="P46" i="134"/>
  <c r="P47" i="134"/>
  <c r="P48" i="134"/>
  <c r="O9" i="134" a="1"/>
  <c r="O11" i="134" s="1"/>
  <c r="O9" i="134"/>
  <c r="O10" i="134"/>
  <c r="O13" i="134"/>
  <c r="O14" i="134"/>
  <c r="O17" i="134"/>
  <c r="O18" i="134"/>
  <c r="O21" i="134"/>
  <c r="O22" i="134"/>
  <c r="O25" i="134"/>
  <c r="O26" i="134"/>
  <c r="O29" i="134"/>
  <c r="O30" i="134"/>
  <c r="O33" i="134"/>
  <c r="O34" i="134"/>
  <c r="O37" i="134"/>
  <c r="O38" i="134"/>
  <c r="O41" i="134"/>
  <c r="O42" i="134"/>
  <c r="O44" i="134"/>
  <c r="O45" i="134"/>
  <c r="O46" i="134"/>
  <c r="O48" i="134"/>
  <c r="N9" i="134" a="1"/>
  <c r="N9" i="134"/>
  <c r="N11" i="134"/>
  <c r="N12" i="134"/>
  <c r="N13" i="134"/>
  <c r="N15" i="134"/>
  <c r="N16" i="134"/>
  <c r="N17" i="134"/>
  <c r="N19" i="134"/>
  <c r="N20" i="134"/>
  <c r="N21" i="134"/>
  <c r="N23" i="134"/>
  <c r="N24" i="134"/>
  <c r="N25" i="134"/>
  <c r="N27" i="134"/>
  <c r="N28" i="134"/>
  <c r="N29" i="134"/>
  <c r="N31" i="134"/>
  <c r="N32" i="134"/>
  <c r="N33" i="134"/>
  <c r="N35" i="134"/>
  <c r="N36" i="134"/>
  <c r="N37" i="134"/>
  <c r="N39" i="134"/>
  <c r="N40" i="134"/>
  <c r="N41" i="134"/>
  <c r="N43" i="134"/>
  <c r="N44" i="134"/>
  <c r="N45" i="134"/>
  <c r="N47" i="134"/>
  <c r="N48" i="134"/>
  <c r="M9" i="134" a="1"/>
  <c r="M10" i="134" s="1"/>
  <c r="M12" i="134"/>
  <c r="M14" i="134"/>
  <c r="M18" i="134"/>
  <c r="M19" i="134"/>
  <c r="M23" i="134"/>
  <c r="M24" i="134"/>
  <c r="M28" i="134"/>
  <c r="M30" i="134"/>
  <c r="M34" i="134"/>
  <c r="M35" i="134"/>
  <c r="M39" i="134"/>
  <c r="M40" i="134"/>
  <c r="M44" i="134"/>
  <c r="M46" i="134"/>
  <c r="L9" i="134" a="1"/>
  <c r="L9" i="134"/>
  <c r="L10" i="134"/>
  <c r="L11" i="134"/>
  <c r="L12" i="134"/>
  <c r="L13" i="134"/>
  <c r="L14" i="134"/>
  <c r="L15" i="134"/>
  <c r="L16" i="134"/>
  <c r="L17" i="134"/>
  <c r="L18" i="134"/>
  <c r="L19" i="134"/>
  <c r="L20" i="134"/>
  <c r="L21" i="134"/>
  <c r="L22" i="134"/>
  <c r="L23" i="134"/>
  <c r="L24" i="134"/>
  <c r="L25" i="134"/>
  <c r="L26" i="134"/>
  <c r="L27" i="134"/>
  <c r="L28" i="134"/>
  <c r="L29" i="134"/>
  <c r="L30" i="134"/>
  <c r="L31" i="134"/>
  <c r="L32" i="134"/>
  <c r="L33" i="134"/>
  <c r="L34" i="134"/>
  <c r="L35" i="134"/>
  <c r="L36" i="134"/>
  <c r="L37" i="134"/>
  <c r="L38" i="134"/>
  <c r="L39" i="134"/>
  <c r="L40" i="134"/>
  <c r="L41" i="134"/>
  <c r="L42" i="134"/>
  <c r="L43" i="134"/>
  <c r="L44" i="134"/>
  <c r="L45" i="134"/>
  <c r="L46" i="134"/>
  <c r="L47" i="134"/>
  <c r="L48" i="134"/>
  <c r="K9" i="134" a="1"/>
  <c r="K9" i="134" s="1"/>
  <c r="K12" i="134"/>
  <c r="K13" i="134"/>
  <c r="K17" i="134"/>
  <c r="K18" i="134"/>
  <c r="K22" i="134"/>
  <c r="K24" i="134"/>
  <c r="K28" i="134"/>
  <c r="K29" i="134"/>
  <c r="K33" i="134"/>
  <c r="K34" i="134"/>
  <c r="K38" i="134"/>
  <c r="K40" i="134"/>
  <c r="K44" i="134"/>
  <c r="K45" i="134"/>
  <c r="J9" i="134" a="1"/>
  <c r="J11" i="134" s="1"/>
  <c r="J19" i="134"/>
  <c r="J24" i="134"/>
  <c r="J29" i="134"/>
  <c r="J35" i="134"/>
  <c r="J40" i="134"/>
  <c r="J45" i="134"/>
  <c r="I9" i="134" a="1"/>
  <c r="I10" i="134"/>
  <c r="I11" i="134"/>
  <c r="I14" i="134"/>
  <c r="I15" i="134"/>
  <c r="I16" i="134"/>
  <c r="I19" i="134"/>
  <c r="I20" i="134"/>
  <c r="I22" i="134"/>
  <c r="I24" i="134"/>
  <c r="I26" i="134"/>
  <c r="I27" i="134"/>
  <c r="I30" i="134"/>
  <c r="I31" i="134"/>
  <c r="I32" i="134"/>
  <c r="I35" i="134"/>
  <c r="I36" i="134"/>
  <c r="I38" i="134"/>
  <c r="I40" i="134"/>
  <c r="I42" i="134"/>
  <c r="I43" i="134"/>
  <c r="I46" i="134"/>
  <c r="I47" i="134"/>
  <c r="I48" i="134"/>
  <c r="H9" i="134" a="1"/>
  <c r="H9" i="134"/>
  <c r="H10" i="134"/>
  <c r="H11" i="134"/>
  <c r="H12" i="134"/>
  <c r="H13" i="134"/>
  <c r="H14" i="134"/>
  <c r="H15" i="134"/>
  <c r="H16" i="134"/>
  <c r="H17" i="134"/>
  <c r="H18" i="134"/>
  <c r="H19" i="134"/>
  <c r="H20" i="134"/>
  <c r="H21" i="134"/>
  <c r="H22" i="134"/>
  <c r="H23" i="134"/>
  <c r="H24" i="134"/>
  <c r="H25" i="134"/>
  <c r="H26" i="134"/>
  <c r="H27" i="134"/>
  <c r="H28" i="134"/>
  <c r="H29" i="134"/>
  <c r="H30" i="134"/>
  <c r="H31" i="134"/>
  <c r="H32" i="134"/>
  <c r="H33" i="134"/>
  <c r="H34" i="134"/>
  <c r="H35" i="134"/>
  <c r="H36" i="134"/>
  <c r="H37" i="134"/>
  <c r="H38" i="134"/>
  <c r="H39" i="134"/>
  <c r="H40" i="134"/>
  <c r="H41" i="134"/>
  <c r="H42" i="134"/>
  <c r="H43" i="134"/>
  <c r="H44" i="134"/>
  <c r="H45" i="134"/>
  <c r="H46" i="134"/>
  <c r="H47" i="134"/>
  <c r="H48" i="134"/>
  <c r="G9" i="134" a="1"/>
  <c r="G9" i="134"/>
  <c r="G10" i="134"/>
  <c r="G13" i="134"/>
  <c r="G14" i="134"/>
  <c r="G16" i="134"/>
  <c r="G18" i="134"/>
  <c r="G20" i="134"/>
  <c r="G21" i="134"/>
  <c r="G24" i="134"/>
  <c r="G25" i="134"/>
  <c r="G26" i="134"/>
  <c r="G29" i="134"/>
  <c r="G30" i="134"/>
  <c r="G32" i="134"/>
  <c r="G34" i="134"/>
  <c r="G36" i="134"/>
  <c r="G37" i="134"/>
  <c r="G40" i="134"/>
  <c r="G41" i="134"/>
  <c r="G42" i="134"/>
  <c r="G45" i="134"/>
  <c r="G46" i="134"/>
  <c r="G48" i="134"/>
  <c r="F9" i="134" a="1"/>
  <c r="F9" i="134"/>
  <c r="F11" i="134"/>
  <c r="F12" i="134"/>
  <c r="F13" i="134"/>
  <c r="F15" i="134"/>
  <c r="F16" i="134"/>
  <c r="F17" i="134"/>
  <c r="F19" i="134"/>
  <c r="F20" i="134"/>
  <c r="F21" i="134"/>
  <c r="F23" i="134"/>
  <c r="F24" i="134"/>
  <c r="F25" i="134"/>
  <c r="F27" i="134"/>
  <c r="F28" i="134"/>
  <c r="F29" i="134"/>
  <c r="F31" i="134"/>
  <c r="F32" i="134"/>
  <c r="F33" i="134"/>
  <c r="F35" i="134"/>
  <c r="F36" i="134"/>
  <c r="F37" i="134"/>
  <c r="F39" i="134"/>
  <c r="F40" i="134"/>
  <c r="F41" i="134"/>
  <c r="F43" i="134"/>
  <c r="F44" i="134"/>
  <c r="F45" i="134"/>
  <c r="F47" i="134"/>
  <c r="F48" i="134"/>
  <c r="E9" i="134" a="1"/>
  <c r="E10" i="134" s="1"/>
  <c r="E12" i="134"/>
  <c r="E14" i="134"/>
  <c r="E18" i="134"/>
  <c r="E19" i="134"/>
  <c r="E23" i="134"/>
  <c r="E24" i="134"/>
  <c r="E28" i="134"/>
  <c r="E30" i="134"/>
  <c r="E34" i="134"/>
  <c r="E35" i="134"/>
  <c r="E39" i="134"/>
  <c r="E40" i="134"/>
  <c r="E44" i="134"/>
  <c r="E46" i="134"/>
  <c r="D9" i="134"/>
  <c r="V10" i="134" l="1"/>
  <c r="V14" i="134"/>
  <c r="V18" i="134"/>
  <c r="V22" i="134"/>
  <c r="V26" i="134"/>
  <c r="V30" i="134"/>
  <c r="V34" i="134"/>
  <c r="V38" i="134"/>
  <c r="V42" i="134"/>
  <c r="V46" i="134"/>
  <c r="V9" i="134"/>
  <c r="V15" i="134"/>
  <c r="V20" i="134"/>
  <c r="V25" i="134"/>
  <c r="V31" i="134"/>
  <c r="V36" i="134"/>
  <c r="V41" i="134"/>
  <c r="V47" i="134"/>
  <c r="V11" i="134"/>
  <c r="V16" i="134"/>
  <c r="V21" i="134"/>
  <c r="V32" i="134"/>
  <c r="V37" i="134"/>
  <c r="V43" i="134"/>
  <c r="V48" i="134"/>
  <c r="V27" i="134"/>
  <c r="V12" i="134"/>
  <c r="V17" i="134"/>
  <c r="V23" i="134"/>
  <c r="V28" i="134"/>
  <c r="V33" i="134"/>
  <c r="V39" i="134"/>
  <c r="V44" i="134"/>
  <c r="E48" i="134"/>
  <c r="E43" i="134"/>
  <c r="E38" i="134"/>
  <c r="E32" i="134"/>
  <c r="E27" i="134"/>
  <c r="E22" i="134"/>
  <c r="E16" i="134"/>
  <c r="E11" i="134"/>
  <c r="G11" i="134"/>
  <c r="G15" i="134"/>
  <c r="G19" i="134"/>
  <c r="G23" i="134"/>
  <c r="G27" i="134"/>
  <c r="G31" i="134"/>
  <c r="G35" i="134"/>
  <c r="G39" i="134"/>
  <c r="G43" i="134"/>
  <c r="G47" i="134"/>
  <c r="I9" i="134"/>
  <c r="I13" i="134"/>
  <c r="I17" i="134"/>
  <c r="I21" i="134"/>
  <c r="I25" i="134"/>
  <c r="I29" i="134"/>
  <c r="I33" i="134"/>
  <c r="I37" i="134"/>
  <c r="I41" i="134"/>
  <c r="I45" i="134"/>
  <c r="J44" i="134"/>
  <c r="J39" i="134"/>
  <c r="J33" i="134"/>
  <c r="J28" i="134"/>
  <c r="J23" i="134"/>
  <c r="J17" i="134"/>
  <c r="J12" i="134"/>
  <c r="K48" i="134"/>
  <c r="K42" i="134"/>
  <c r="K37" i="134"/>
  <c r="K32" i="134"/>
  <c r="K26" i="134"/>
  <c r="K21" i="134"/>
  <c r="K16" i="134"/>
  <c r="K10" i="134"/>
  <c r="M48" i="134"/>
  <c r="M43" i="134"/>
  <c r="M38" i="134"/>
  <c r="M32" i="134"/>
  <c r="M27" i="134"/>
  <c r="M22" i="134"/>
  <c r="M16" i="134"/>
  <c r="M11" i="134"/>
  <c r="Q44" i="134"/>
  <c r="Q36" i="134"/>
  <c r="V45" i="134"/>
  <c r="V24" i="134"/>
  <c r="E47" i="134"/>
  <c r="E42" i="134"/>
  <c r="E36" i="134"/>
  <c r="E31" i="134"/>
  <c r="E26" i="134"/>
  <c r="E20" i="134"/>
  <c r="E15" i="134"/>
  <c r="F10" i="134"/>
  <c r="F14" i="134"/>
  <c r="F18" i="134"/>
  <c r="F22" i="134"/>
  <c r="F26" i="134"/>
  <c r="F30" i="134"/>
  <c r="F34" i="134"/>
  <c r="F38" i="134"/>
  <c r="F42" i="134"/>
  <c r="F46" i="134"/>
  <c r="G44" i="134"/>
  <c r="G38" i="134"/>
  <c r="G33" i="134"/>
  <c r="G28" i="134"/>
  <c r="G22" i="134"/>
  <c r="G17" i="134"/>
  <c r="G12" i="134"/>
  <c r="I44" i="134"/>
  <c r="I39" i="134"/>
  <c r="I34" i="134"/>
  <c r="I28" i="134"/>
  <c r="I23" i="134"/>
  <c r="I18" i="134"/>
  <c r="I12" i="134"/>
  <c r="J48" i="134"/>
  <c r="J43" i="134"/>
  <c r="J37" i="134"/>
  <c r="J32" i="134"/>
  <c r="J27" i="134"/>
  <c r="J21" i="134"/>
  <c r="J16" i="134"/>
  <c r="K46" i="134"/>
  <c r="K41" i="134"/>
  <c r="K36" i="134"/>
  <c r="K30" i="134"/>
  <c r="K25" i="134"/>
  <c r="K20" i="134"/>
  <c r="K14" i="134"/>
  <c r="M47" i="134"/>
  <c r="M42" i="134"/>
  <c r="M36" i="134"/>
  <c r="M31" i="134"/>
  <c r="M26" i="134"/>
  <c r="M20" i="134"/>
  <c r="M15" i="134"/>
  <c r="N10" i="134"/>
  <c r="N14" i="134"/>
  <c r="N18" i="134"/>
  <c r="N22" i="134"/>
  <c r="N26" i="134"/>
  <c r="N30" i="134"/>
  <c r="N34" i="134"/>
  <c r="N38" i="134"/>
  <c r="N42" i="134"/>
  <c r="N46" i="134"/>
  <c r="Q43" i="134"/>
  <c r="Q35" i="134"/>
  <c r="Q27" i="134"/>
  <c r="Q19" i="134"/>
  <c r="S41" i="134"/>
  <c r="S30" i="134"/>
  <c r="S20" i="134"/>
  <c r="V40" i="134"/>
  <c r="V19" i="134"/>
  <c r="J10" i="134"/>
  <c r="J14" i="134"/>
  <c r="J18" i="134"/>
  <c r="J22" i="134"/>
  <c r="J26" i="134"/>
  <c r="J30" i="134"/>
  <c r="J34" i="134"/>
  <c r="J38" i="134"/>
  <c r="J42" i="134"/>
  <c r="J46" i="134"/>
  <c r="V29" i="134"/>
  <c r="E9" i="134"/>
  <c r="E13" i="134"/>
  <c r="E17" i="134"/>
  <c r="E21" i="134"/>
  <c r="E25" i="134"/>
  <c r="E29" i="134"/>
  <c r="E33" i="134"/>
  <c r="E37" i="134"/>
  <c r="E41" i="134"/>
  <c r="E45" i="134"/>
  <c r="J47" i="134"/>
  <c r="J41" i="134"/>
  <c r="J36" i="134"/>
  <c r="J31" i="134"/>
  <c r="J25" i="134"/>
  <c r="J20" i="134"/>
  <c r="J15" i="134"/>
  <c r="J9" i="134"/>
  <c r="K11" i="134"/>
  <c r="K15" i="134"/>
  <c r="K19" i="134"/>
  <c r="K23" i="134"/>
  <c r="K27" i="134"/>
  <c r="K31" i="134"/>
  <c r="K35" i="134"/>
  <c r="K39" i="134"/>
  <c r="K43" i="134"/>
  <c r="K47" i="134"/>
  <c r="M9" i="134"/>
  <c r="M13" i="134"/>
  <c r="M17" i="134"/>
  <c r="M21" i="134"/>
  <c r="M25" i="134"/>
  <c r="M29" i="134"/>
  <c r="M33" i="134"/>
  <c r="M37" i="134"/>
  <c r="M41" i="134"/>
  <c r="M45" i="134"/>
  <c r="Q9" i="134"/>
  <c r="Q13" i="134"/>
  <c r="Q17" i="134"/>
  <c r="Q21" i="134"/>
  <c r="Q25" i="134"/>
  <c r="Q29" i="134"/>
  <c r="Q33" i="134"/>
  <c r="Q37" i="134"/>
  <c r="Q41" i="134"/>
  <c r="Q45" i="134"/>
  <c r="Q10" i="134"/>
  <c r="Q14" i="134"/>
  <c r="Q18" i="134"/>
  <c r="Q22" i="134"/>
  <c r="Q26" i="134"/>
  <c r="Q30" i="134"/>
  <c r="Q34" i="134"/>
  <c r="Q38" i="134"/>
  <c r="Q42" i="134"/>
  <c r="Q46" i="134"/>
  <c r="S11" i="134"/>
  <c r="S15" i="134"/>
  <c r="S19" i="134"/>
  <c r="S23" i="134"/>
  <c r="S27" i="134"/>
  <c r="S31" i="134"/>
  <c r="S35" i="134"/>
  <c r="S39" i="134"/>
  <c r="S43" i="134"/>
  <c r="S47" i="134"/>
  <c r="S10" i="134"/>
  <c r="S16" i="134"/>
  <c r="S21" i="134"/>
  <c r="S26" i="134"/>
  <c r="S32" i="134"/>
  <c r="S37" i="134"/>
  <c r="S42" i="134"/>
  <c r="S48" i="134"/>
  <c r="S12" i="134"/>
  <c r="S22" i="134"/>
  <c r="S28" i="134"/>
  <c r="S33" i="134"/>
  <c r="S38" i="134"/>
  <c r="S44" i="134"/>
  <c r="S17" i="134"/>
  <c r="V35" i="134"/>
  <c r="V13" i="134"/>
  <c r="J13" i="134"/>
  <c r="U9" i="134"/>
  <c r="U13" i="134"/>
  <c r="U17" i="134"/>
  <c r="U21" i="134"/>
  <c r="U25" i="134"/>
  <c r="U29" i="134"/>
  <c r="U33" i="134"/>
  <c r="U37" i="134"/>
  <c r="U41" i="134"/>
  <c r="U45" i="134"/>
  <c r="J39" i="90"/>
  <c r="R47" i="134"/>
  <c r="R43" i="134"/>
  <c r="R39" i="134"/>
  <c r="R35" i="134"/>
  <c r="R31" i="134"/>
  <c r="R27" i="134"/>
  <c r="R23" i="134"/>
  <c r="R19" i="134"/>
  <c r="J10" i="90"/>
  <c r="J14" i="90"/>
  <c r="J18" i="90"/>
  <c r="J22" i="90"/>
  <c r="J9" i="90"/>
  <c r="J15" i="90"/>
  <c r="J20" i="90"/>
  <c r="J25" i="90"/>
  <c r="J29" i="90"/>
  <c r="J33" i="90"/>
  <c r="J37" i="90"/>
  <c r="J41" i="90"/>
  <c r="J45" i="90"/>
  <c r="J11" i="90"/>
  <c r="J17" i="90"/>
  <c r="J24" i="90"/>
  <c r="J30" i="90"/>
  <c r="J35" i="90"/>
  <c r="J40" i="90"/>
  <c r="J46" i="90"/>
  <c r="J12" i="90"/>
  <c r="J19" i="90"/>
  <c r="J26" i="90"/>
  <c r="J31" i="90"/>
  <c r="J36" i="90"/>
  <c r="J42" i="90"/>
  <c r="J47" i="90"/>
  <c r="J13" i="90"/>
  <c r="J21" i="90"/>
  <c r="J27" i="90"/>
  <c r="J32" i="90"/>
  <c r="J38" i="90"/>
  <c r="J43" i="90"/>
  <c r="O40" i="134"/>
  <c r="O36" i="134"/>
  <c r="O32" i="134"/>
  <c r="O28" i="134"/>
  <c r="O24" i="134"/>
  <c r="O20" i="134"/>
  <c r="O16" i="134"/>
  <c r="O12" i="134"/>
  <c r="R10" i="134"/>
  <c r="R14" i="134"/>
  <c r="R18" i="134"/>
  <c r="U44" i="134"/>
  <c r="U39" i="134"/>
  <c r="U34" i="134"/>
  <c r="U28" i="134"/>
  <c r="U23" i="134"/>
  <c r="U18" i="134"/>
  <c r="U12" i="134"/>
  <c r="Z10" i="134"/>
  <c r="Z14" i="134"/>
  <c r="Z18" i="134"/>
  <c r="Z22" i="134"/>
  <c r="Z26" i="134"/>
  <c r="Z30" i="134"/>
  <c r="Z34" i="134"/>
  <c r="Z38" i="134"/>
  <c r="Z42" i="134"/>
  <c r="Z46" i="134"/>
  <c r="O47" i="134"/>
  <c r="O43" i="134"/>
  <c r="O39" i="134"/>
  <c r="O35" i="134"/>
  <c r="O31" i="134"/>
  <c r="O27" i="134"/>
  <c r="O23" i="134"/>
  <c r="O19" i="134"/>
  <c r="O15" i="134"/>
  <c r="R46" i="134"/>
  <c r="R42" i="134"/>
  <c r="R38" i="134"/>
  <c r="R34" i="134"/>
  <c r="R30" i="134"/>
  <c r="R26" i="134"/>
  <c r="R22" i="134"/>
  <c r="R17" i="134"/>
  <c r="R12" i="134"/>
  <c r="U48" i="134"/>
  <c r="U43" i="134"/>
  <c r="U38" i="134"/>
  <c r="U32" i="134"/>
  <c r="U27" i="134"/>
  <c r="U22" i="134"/>
  <c r="U16" i="134"/>
  <c r="U11" i="134"/>
  <c r="W11" i="134"/>
  <c r="W15" i="134"/>
  <c r="W19" i="134"/>
  <c r="W23" i="134"/>
  <c r="W27" i="134"/>
  <c r="W31" i="134"/>
  <c r="W35" i="134"/>
  <c r="W39" i="134"/>
  <c r="W43" i="134"/>
  <c r="W47" i="134"/>
  <c r="Y9" i="134"/>
  <c r="Y13" i="134"/>
  <c r="Y17" i="134"/>
  <c r="Y21" i="134"/>
  <c r="Y25" i="134"/>
  <c r="Y29" i="134"/>
  <c r="Y33" i="134"/>
  <c r="Y37" i="134"/>
  <c r="Y41" i="134"/>
  <c r="Y45" i="134"/>
  <c r="Z44" i="134"/>
  <c r="Z39" i="134"/>
  <c r="Z33" i="134"/>
  <c r="Z28" i="134"/>
  <c r="Z23" i="134"/>
  <c r="Z17" i="134"/>
  <c r="Z12" i="134"/>
  <c r="J28" i="90"/>
  <c r="H44" i="90"/>
  <c r="H40" i="90"/>
  <c r="H36" i="90"/>
  <c r="H32" i="90"/>
  <c r="H28" i="90"/>
  <c r="H24" i="90"/>
  <c r="H20" i="90"/>
  <c r="H16" i="90"/>
  <c r="H11" i="90"/>
  <c r="I9" i="90"/>
  <c r="I13" i="90"/>
  <c r="I17" i="90"/>
  <c r="I21" i="90"/>
  <c r="I25" i="90"/>
  <c r="I29" i="90"/>
  <c r="I33" i="90"/>
  <c r="I37" i="90"/>
  <c r="I41" i="90"/>
  <c r="I45" i="90"/>
  <c r="K47" i="90"/>
  <c r="K40" i="90"/>
  <c r="K32" i="90"/>
  <c r="K25" i="90"/>
  <c r="K19" i="90"/>
  <c r="K11" i="90"/>
  <c r="L10" i="90"/>
  <c r="L14" i="90"/>
  <c r="L18" i="90"/>
  <c r="L22" i="90"/>
  <c r="L26" i="90"/>
  <c r="L30" i="90"/>
  <c r="L34" i="90"/>
  <c r="L38" i="90"/>
  <c r="L42" i="90"/>
  <c r="L46" i="90"/>
  <c r="L9" i="90"/>
  <c r="L15" i="90"/>
  <c r="L20" i="90"/>
  <c r="L25" i="90"/>
  <c r="L31" i="90"/>
  <c r="L36" i="90"/>
  <c r="L41" i="90"/>
  <c r="L47" i="90"/>
  <c r="N45" i="90"/>
  <c r="N35" i="90"/>
  <c r="N24" i="90"/>
  <c r="N13" i="90"/>
  <c r="Z23" i="90"/>
  <c r="E47" i="90"/>
  <c r="E43" i="90"/>
  <c r="E39" i="90"/>
  <c r="E35" i="90"/>
  <c r="E31" i="90"/>
  <c r="E27" i="90"/>
  <c r="E23" i="90"/>
  <c r="E19" i="90"/>
  <c r="E15" i="90"/>
  <c r="E11" i="90"/>
  <c r="F47" i="90"/>
  <c r="F43" i="90"/>
  <c r="F39" i="90"/>
  <c r="F35" i="90"/>
  <c r="F31" i="90"/>
  <c r="F27" i="90"/>
  <c r="F23" i="90"/>
  <c r="F19" i="90"/>
  <c r="F15" i="90"/>
  <c r="G47" i="90"/>
  <c r="G43" i="90"/>
  <c r="G39" i="90"/>
  <c r="G35" i="90"/>
  <c r="G31" i="90"/>
  <c r="G27" i="90"/>
  <c r="G23" i="90"/>
  <c r="G19" i="90"/>
  <c r="G15" i="90"/>
  <c r="H47" i="90"/>
  <c r="H43" i="90"/>
  <c r="H39" i="90"/>
  <c r="H35" i="90"/>
  <c r="H31" i="90"/>
  <c r="H27" i="90"/>
  <c r="H23" i="90"/>
  <c r="H19" i="90"/>
  <c r="H15" i="90"/>
  <c r="I44" i="90"/>
  <c r="I39" i="90"/>
  <c r="I34" i="90"/>
  <c r="I28" i="90"/>
  <c r="I23" i="90"/>
  <c r="I18" i="90"/>
  <c r="I12" i="90"/>
  <c r="K45" i="90"/>
  <c r="K37" i="90"/>
  <c r="K31" i="90"/>
  <c r="K24" i="90"/>
  <c r="K16" i="90"/>
  <c r="L43" i="90"/>
  <c r="L35" i="90"/>
  <c r="L28" i="90"/>
  <c r="L21" i="90"/>
  <c r="L13" i="90"/>
  <c r="N44" i="90"/>
  <c r="N33" i="90"/>
  <c r="N23" i="90"/>
  <c r="Z44" i="90"/>
  <c r="E46" i="90"/>
  <c r="E42" i="90"/>
  <c r="E38" i="90"/>
  <c r="E34" i="90"/>
  <c r="E30" i="90"/>
  <c r="E26" i="90"/>
  <c r="E22" i="90"/>
  <c r="E18" i="90"/>
  <c r="E14" i="90"/>
  <c r="H9" i="90"/>
  <c r="H13" i="90"/>
  <c r="K10" i="90"/>
  <c r="K14" i="90"/>
  <c r="K18" i="90"/>
  <c r="K22" i="90"/>
  <c r="K26" i="90"/>
  <c r="K30" i="90"/>
  <c r="K34" i="90"/>
  <c r="K38" i="90"/>
  <c r="K42" i="90"/>
  <c r="K46" i="90"/>
  <c r="K12" i="90"/>
  <c r="K17" i="90"/>
  <c r="K23" i="90"/>
  <c r="K28" i="90"/>
  <c r="K33" i="90"/>
  <c r="K39" i="90"/>
  <c r="K44" i="90"/>
  <c r="N10" i="90"/>
  <c r="N14" i="90"/>
  <c r="N18" i="90"/>
  <c r="N22" i="90"/>
  <c r="N26" i="90"/>
  <c r="N30" i="90"/>
  <c r="N34" i="90"/>
  <c r="N38" i="90"/>
  <c r="N42" i="90"/>
  <c r="N46" i="90"/>
  <c r="N9" i="90"/>
  <c r="N15" i="90"/>
  <c r="N20" i="90"/>
  <c r="N25" i="90"/>
  <c r="N31" i="90"/>
  <c r="N36" i="90"/>
  <c r="N41" i="90"/>
  <c r="N47" i="90"/>
  <c r="N11" i="90"/>
  <c r="N16" i="90"/>
  <c r="N21" i="90"/>
  <c r="N27" i="90"/>
  <c r="N32" i="90"/>
  <c r="N37" i="90"/>
  <c r="N43" i="90"/>
  <c r="Z10" i="90"/>
  <c r="Z14" i="90"/>
  <c r="Z18" i="90"/>
  <c r="Z22" i="90"/>
  <c r="Z26" i="90"/>
  <c r="Z30" i="90"/>
  <c r="Z34" i="90"/>
  <c r="Z38" i="90"/>
  <c r="Z42" i="90"/>
  <c r="Z46" i="90"/>
  <c r="Z9" i="90"/>
  <c r="Z15" i="90"/>
  <c r="Z20" i="90"/>
  <c r="Z25" i="90"/>
  <c r="Z31" i="90"/>
  <c r="Z36" i="90"/>
  <c r="Z41" i="90"/>
  <c r="Z47" i="90"/>
  <c r="Z11" i="90"/>
  <c r="Z17" i="90"/>
  <c r="Z24" i="90"/>
  <c r="Z32" i="90"/>
  <c r="Z39" i="90"/>
  <c r="Z45" i="90"/>
  <c r="Z12" i="90"/>
  <c r="Z19" i="90"/>
  <c r="Z27" i="90"/>
  <c r="Z33" i="90"/>
  <c r="Z40" i="90"/>
  <c r="Z13" i="90"/>
  <c r="Z21" i="90"/>
  <c r="Z28" i="90"/>
  <c r="Z35" i="90"/>
  <c r="Z43" i="90"/>
  <c r="E118" i="130"/>
  <c r="E108" i="130" s="1"/>
  <c r="F156" i="130"/>
  <c r="D156" i="130" s="1"/>
  <c r="D160" i="130"/>
  <c r="M10" i="90"/>
  <c r="M14" i="90"/>
  <c r="M18" i="90"/>
  <c r="M22" i="90"/>
  <c r="M26" i="90"/>
  <c r="M30" i="90"/>
  <c r="M34" i="90"/>
  <c r="M38" i="90"/>
  <c r="M42" i="90"/>
  <c r="M46" i="90"/>
  <c r="O10" i="90"/>
  <c r="O14" i="90"/>
  <c r="O18" i="90"/>
  <c r="O22" i="90"/>
  <c r="O26" i="90"/>
  <c r="O30" i="90"/>
  <c r="O34" i="90"/>
  <c r="O38" i="90"/>
  <c r="O42" i="90"/>
  <c r="O46" i="90"/>
  <c r="P43" i="90"/>
  <c r="P37" i="90"/>
  <c r="P32" i="90"/>
  <c r="P27" i="90"/>
  <c r="P21" i="90"/>
  <c r="P16" i="90"/>
  <c r="P11" i="90"/>
  <c r="Q10" i="90"/>
  <c r="Q14" i="90"/>
  <c r="Q18" i="90"/>
  <c r="Q22" i="90"/>
  <c r="Q26" i="90"/>
  <c r="Q30" i="90"/>
  <c r="Q34" i="90"/>
  <c r="Q38" i="90"/>
  <c r="Q42" i="90"/>
  <c r="Q46" i="90"/>
  <c r="R43" i="90"/>
  <c r="R37" i="90"/>
  <c r="R32" i="90"/>
  <c r="R27" i="90"/>
  <c r="R21" i="90"/>
  <c r="R16" i="90"/>
  <c r="R11" i="90"/>
  <c r="S10" i="90"/>
  <c r="S14" i="90"/>
  <c r="S18" i="90"/>
  <c r="S22" i="90"/>
  <c r="S26" i="90"/>
  <c r="S30" i="90"/>
  <c r="S34" i="90"/>
  <c r="S38" i="90"/>
  <c r="S42" i="90"/>
  <c r="S46" i="90"/>
  <c r="T43" i="90"/>
  <c r="T37" i="90"/>
  <c r="T32" i="90"/>
  <c r="T27" i="90"/>
  <c r="T21" i="90"/>
  <c r="T16" i="90"/>
  <c r="T11" i="90"/>
  <c r="U10" i="90"/>
  <c r="U14" i="90"/>
  <c r="U18" i="90"/>
  <c r="U22" i="90"/>
  <c r="U26" i="90"/>
  <c r="U30" i="90"/>
  <c r="U34" i="90"/>
  <c r="U38" i="90"/>
  <c r="U42" i="90"/>
  <c r="U46" i="90"/>
  <c r="V43" i="90"/>
  <c r="V37" i="90"/>
  <c r="V32" i="90"/>
  <c r="V27" i="90"/>
  <c r="V21" i="90"/>
  <c r="V16" i="90"/>
  <c r="W10" i="90"/>
  <c r="W14" i="90"/>
  <c r="W18" i="90"/>
  <c r="W22" i="90"/>
  <c r="W26" i="90"/>
  <c r="W30" i="90"/>
  <c r="W34" i="90"/>
  <c r="W38" i="90"/>
  <c r="W42" i="90"/>
  <c r="W46" i="90"/>
  <c r="W12" i="90"/>
  <c r="W17" i="90"/>
  <c r="W23" i="90"/>
  <c r="W28" i="90"/>
  <c r="W33" i="90"/>
  <c r="W39" i="90"/>
  <c r="W44" i="90"/>
  <c r="X40" i="90"/>
  <c r="X33" i="90"/>
  <c r="X27" i="90"/>
  <c r="X19" i="90"/>
  <c r="Y45" i="90"/>
  <c r="Y37" i="90"/>
  <c r="Y31" i="90"/>
  <c r="Y24" i="90"/>
  <c r="Y16" i="90"/>
  <c r="I19" i="130"/>
  <c r="M44" i="90"/>
  <c r="M39" i="90"/>
  <c r="M33" i="90"/>
  <c r="M28" i="90"/>
  <c r="M23" i="90"/>
  <c r="M17" i="90"/>
  <c r="M12" i="90"/>
  <c r="O44" i="90"/>
  <c r="O39" i="90"/>
  <c r="O33" i="90"/>
  <c r="O28" i="90"/>
  <c r="O23" i="90"/>
  <c r="O17" i="90"/>
  <c r="O12" i="90"/>
  <c r="P47" i="90"/>
  <c r="P41" i="90"/>
  <c r="P36" i="90"/>
  <c r="P31" i="90"/>
  <c r="P25" i="90"/>
  <c r="P20" i="90"/>
  <c r="P15" i="90"/>
  <c r="R47" i="90"/>
  <c r="R41" i="90"/>
  <c r="R36" i="90"/>
  <c r="R31" i="90"/>
  <c r="R25" i="90"/>
  <c r="R20" i="90"/>
  <c r="R15" i="90"/>
  <c r="T47" i="90"/>
  <c r="T41" i="90"/>
  <c r="V10" i="90"/>
  <c r="V9" i="90"/>
  <c r="V14" i="90"/>
  <c r="V18" i="90"/>
  <c r="V22" i="90"/>
  <c r="V26" i="90"/>
  <c r="V30" i="90"/>
  <c r="V34" i="90"/>
  <c r="V38" i="90"/>
  <c r="V42" i="90"/>
  <c r="V46" i="90"/>
  <c r="Y10" i="90"/>
  <c r="Y14" i="90"/>
  <c r="Y18" i="90"/>
  <c r="Y22" i="90"/>
  <c r="Y26" i="90"/>
  <c r="Y30" i="90"/>
  <c r="Y34" i="90"/>
  <c r="Y38" i="90"/>
  <c r="Y42" i="90"/>
  <c r="Y46" i="90"/>
  <c r="Y12" i="90"/>
  <c r="Y17" i="90"/>
  <c r="Y23" i="90"/>
  <c r="Y28" i="90"/>
  <c r="Y33" i="90"/>
  <c r="Y39" i="90"/>
  <c r="Y44" i="90"/>
  <c r="D19" i="130"/>
  <c r="D11" i="130" s="1"/>
  <c r="P10" i="90"/>
  <c r="P14" i="90"/>
  <c r="P18" i="90"/>
  <c r="P22" i="90"/>
  <c r="P26" i="90"/>
  <c r="P30" i="90"/>
  <c r="P34" i="90"/>
  <c r="P38" i="90"/>
  <c r="P42" i="90"/>
  <c r="P46" i="90"/>
  <c r="R10" i="90"/>
  <c r="R14" i="90"/>
  <c r="R18" i="90"/>
  <c r="R22" i="90"/>
  <c r="R26" i="90"/>
  <c r="R30" i="90"/>
  <c r="R34" i="90"/>
  <c r="R38" i="90"/>
  <c r="R42" i="90"/>
  <c r="R46" i="90"/>
  <c r="T10" i="90"/>
  <c r="T14" i="90"/>
  <c r="T18" i="90"/>
  <c r="T22" i="90"/>
  <c r="T26" i="90"/>
  <c r="T30" i="90"/>
  <c r="T34" i="90"/>
  <c r="T38" i="90"/>
  <c r="T42" i="90"/>
  <c r="T46" i="90"/>
  <c r="V45" i="90"/>
  <c r="V40" i="90"/>
  <c r="V35" i="90"/>
  <c r="V29" i="90"/>
  <c r="V24" i="90"/>
  <c r="V19" i="90"/>
  <c r="V13" i="90"/>
  <c r="X10" i="90"/>
  <c r="X14" i="90"/>
  <c r="X18" i="90"/>
  <c r="X22" i="90"/>
  <c r="X26" i="90"/>
  <c r="X30" i="90"/>
  <c r="X34" i="90"/>
  <c r="X38" i="90"/>
  <c r="X42" i="90"/>
  <c r="X46" i="90"/>
  <c r="X9" i="90"/>
  <c r="X15" i="90"/>
  <c r="X20" i="90"/>
  <c r="X25" i="90"/>
  <c r="X31" i="90"/>
  <c r="X36" i="90"/>
  <c r="X41" i="90"/>
  <c r="X47" i="90"/>
  <c r="Y41" i="90"/>
  <c r="Y35" i="90"/>
  <c r="Y27" i="90"/>
  <c r="Y20" i="90"/>
  <c r="Y13" i="90"/>
  <c r="D98" i="130"/>
  <c r="F128" i="130"/>
  <c r="F118" i="130" s="1"/>
  <c r="F112" i="130"/>
  <c r="D112" i="130" s="1"/>
  <c r="D116" i="130"/>
  <c r="D110" i="130"/>
  <c r="F109" i="130"/>
  <c r="F91" i="130"/>
  <c r="D91" i="130" s="1"/>
  <c r="D92" i="130"/>
  <c r="G118" i="130"/>
  <c r="G11" i="130"/>
  <c r="G10" i="130" s="1"/>
  <c r="J128" i="130"/>
  <c r="J118" i="130" s="1"/>
  <c r="J108" i="130" s="1"/>
  <c r="J19" i="130"/>
  <c r="J11" i="130" s="1"/>
  <c r="J10" i="130" s="1"/>
  <c r="E19" i="130"/>
  <c r="E11" i="130" s="1"/>
  <c r="E10" i="130" s="1"/>
  <c r="D22" i="130"/>
  <c r="F177" i="130"/>
  <c r="D177" i="130" s="1"/>
  <c r="F98" i="130"/>
  <c r="D100" i="130"/>
  <c r="F71" i="130"/>
  <c r="D71" i="130" s="1"/>
  <c r="D72" i="130"/>
  <c r="F19" i="130"/>
  <c r="F11" i="130" s="1"/>
  <c r="F10" i="130" s="1"/>
  <c r="G19" i="130"/>
  <c r="I128" i="130"/>
  <c r="I118" i="130" s="1"/>
  <c r="I108" i="130" s="1"/>
  <c r="F76" i="130"/>
  <c r="D76" i="130" s="1"/>
  <c r="D80" i="130"/>
  <c r="G108" i="130"/>
  <c r="H128" i="130"/>
  <c r="H118" i="130" s="1"/>
  <c r="H108" i="130" s="1"/>
  <c r="H19" i="130"/>
  <c r="H11" i="130" s="1"/>
  <c r="H10" i="130" s="1"/>
  <c r="H186" i="130" s="1"/>
  <c r="I11" i="130"/>
  <c r="I10" i="130" s="1"/>
  <c r="I186" i="130" l="1"/>
  <c r="J186" i="130"/>
  <c r="G186" i="130"/>
  <c r="D109" i="130"/>
  <c r="D128" i="130"/>
  <c r="F108" i="130"/>
  <c r="D108" i="130" s="1"/>
  <c r="D10" i="130"/>
  <c r="D118" i="130"/>
  <c r="E186" i="130"/>
  <c r="F186" i="130" l="1"/>
  <c r="D186" i="130"/>
</calcChain>
</file>

<file path=xl/sharedStrings.xml><?xml version="1.0" encoding="utf-8"?>
<sst xmlns="http://schemas.openxmlformats.org/spreadsheetml/2006/main" count="949" uniqueCount="420">
  <si>
    <t>1.1</t>
  </si>
  <si>
    <t>1.2</t>
  </si>
  <si>
    <t>1.3</t>
  </si>
  <si>
    <t>1.4</t>
  </si>
  <si>
    <t>1.5</t>
  </si>
  <si>
    <t>2.2</t>
  </si>
  <si>
    <t>2.3</t>
  </si>
  <si>
    <t>2.4</t>
  </si>
  <si>
    <t>2.5</t>
  </si>
  <si>
    <t>2.6</t>
  </si>
  <si>
    <t>Đất rừng phòng hộ</t>
  </si>
  <si>
    <t>Đất rừng đặc dụng</t>
  </si>
  <si>
    <t>Đất quốc phòng</t>
  </si>
  <si>
    <t>Đất an ninh</t>
  </si>
  <si>
    <t>Đất khu công nghiệp</t>
  </si>
  <si>
    <t>STT</t>
  </si>
  <si>
    <t>2.1</t>
  </si>
  <si>
    <t>2.7</t>
  </si>
  <si>
    <t>2.8</t>
  </si>
  <si>
    <t>Mã</t>
  </si>
  <si>
    <t>NNP</t>
  </si>
  <si>
    <t>RPH</t>
  </si>
  <si>
    <t>RDD</t>
  </si>
  <si>
    <t>PNN</t>
  </si>
  <si>
    <t>CQP</t>
  </si>
  <si>
    <t>CAN</t>
  </si>
  <si>
    <t>DHT</t>
  </si>
  <si>
    <t>Đơn vị tính: ha</t>
  </si>
  <si>
    <t>Đất nông nghiệp</t>
  </si>
  <si>
    <t>Đất phi nông nghiệp</t>
  </si>
  <si>
    <t>Đất trồng cây lâu năm</t>
  </si>
  <si>
    <t>Đất rừng sản xuất</t>
  </si>
  <si>
    <t>1.6</t>
  </si>
  <si>
    <t>1.7</t>
  </si>
  <si>
    <t>Trong đó:</t>
  </si>
  <si>
    <t>CLN</t>
  </si>
  <si>
    <t>RSX</t>
  </si>
  <si>
    <t>SKS</t>
  </si>
  <si>
    <t>2.9</t>
  </si>
  <si>
    <t>NTD</t>
  </si>
  <si>
    <t>Đất làm muối</t>
  </si>
  <si>
    <t>LMU</t>
  </si>
  <si>
    <t>1.8</t>
  </si>
  <si>
    <t>SKC</t>
  </si>
  <si>
    <t>SKX</t>
  </si>
  <si>
    <t>HNK</t>
  </si>
  <si>
    <t>Đất nông nghiệp khác</t>
  </si>
  <si>
    <t>NKH</t>
  </si>
  <si>
    <t>NNP/PNN</t>
  </si>
  <si>
    <t>CLN/PNN</t>
  </si>
  <si>
    <t>RPH/PNN</t>
  </si>
  <si>
    <t>RDD/PNN</t>
  </si>
  <si>
    <t>RSX/PNN</t>
  </si>
  <si>
    <t>(1)</t>
  </si>
  <si>
    <t>(2)</t>
  </si>
  <si>
    <t>(3)</t>
  </si>
  <si>
    <t>NTS/PNN</t>
  </si>
  <si>
    <t>LMU/PNN</t>
  </si>
  <si>
    <t>LUC/PNN</t>
  </si>
  <si>
    <t>Biểu 07/CH</t>
  </si>
  <si>
    <t>Đất chưa sử dụng</t>
  </si>
  <si>
    <t>DRA</t>
  </si>
  <si>
    <t>NTS</t>
  </si>
  <si>
    <t>HNK/PNN</t>
  </si>
  <si>
    <t>Chuyển đổi cơ cấu sử dụng đất trong nội bộ đất nông nghiệp</t>
  </si>
  <si>
    <t>Đất phi nông nghiệp khác</t>
  </si>
  <si>
    <t>PNK</t>
  </si>
  <si>
    <t>Trong đó: Đất chuyên trồng lúa nước</t>
  </si>
  <si>
    <t>LUC</t>
  </si>
  <si>
    <t>Đất trồng lúa</t>
  </si>
  <si>
    <t>LUA</t>
  </si>
  <si>
    <t>Đất khu chế xuất</t>
  </si>
  <si>
    <t>Đất bãi thải, xử lý chất thải</t>
  </si>
  <si>
    <t>CSD</t>
  </si>
  <si>
    <t xml:space="preserve">Đất nuôi trồng thuỷ sản </t>
  </si>
  <si>
    <t>Đất cụm công nghiệp</t>
  </si>
  <si>
    <t>Đất thương mại, dịch vụ</t>
  </si>
  <si>
    <t>Đất cơ sở sản xuất phi nông nghiệp</t>
  </si>
  <si>
    <t>Đất sử dụng cho hoạt động khoáng sản</t>
  </si>
  <si>
    <t>Đất ở tại nông thôn</t>
  </si>
  <si>
    <t>Đất ở tại đô thị</t>
  </si>
  <si>
    <t>Đất xây dựng trụ sở cơ quan</t>
  </si>
  <si>
    <t>Đất cơ sở tôn giáo</t>
  </si>
  <si>
    <t>Đất làm nghĩa trang, nghĩa địa, nhà tang lễ, nhà hỏa táng</t>
  </si>
  <si>
    <t>ONT</t>
  </si>
  <si>
    <t>ODT</t>
  </si>
  <si>
    <t>DTS</t>
  </si>
  <si>
    <t>TON</t>
  </si>
  <si>
    <t>LUA/PNN</t>
  </si>
  <si>
    <t>TSC</t>
  </si>
  <si>
    <t>Đất sản xuất vật liệu xây dựng, làm đồ gốm</t>
  </si>
  <si>
    <t>TIN</t>
  </si>
  <si>
    <t>Đất có di tích lịch sử - văn hóa</t>
  </si>
  <si>
    <t>Đất trồng cây hàng năm khác</t>
  </si>
  <si>
    <t>LUA/LMU</t>
  </si>
  <si>
    <t>Đất phi nông nghiệp không phải là đất ở chuyển sang đất ở</t>
  </si>
  <si>
    <t>PKO/OCT</t>
  </si>
  <si>
    <t>LUA/CLN</t>
  </si>
  <si>
    <t>LUA/LNP</t>
  </si>
  <si>
    <t>LUA/NTS</t>
  </si>
  <si>
    <t>Đất xây dựng trụ sở của tổ chức sự nghiệp</t>
  </si>
  <si>
    <t>DNG</t>
  </si>
  <si>
    <t>Đất danh lam thắng cảnh</t>
  </si>
  <si>
    <t>Đất xây dựng cơ sở ngoại giao</t>
  </si>
  <si>
    <t>SKK</t>
  </si>
  <si>
    <t>DDL</t>
  </si>
  <si>
    <t>TMD</t>
  </si>
  <si>
    <t>SKT</t>
  </si>
  <si>
    <t>SKN</t>
  </si>
  <si>
    <t>HNK/NTS</t>
  </si>
  <si>
    <t>HNK/LMU</t>
  </si>
  <si>
    <t>2.10</t>
  </si>
  <si>
    <t>Đất phát triển hạ tầng cấp quốc gia, cấp tỉnh, cấp huyện, cấp xã</t>
  </si>
  <si>
    <t>Đất trồng lúa chuyển sang đất trồng cây lâu năm</t>
  </si>
  <si>
    <t>Đất trồng lúa chuyển sang đất nuôi trồng thuỷ sản</t>
  </si>
  <si>
    <t>Đất trồng lúa chuyển sang đất làm muối</t>
  </si>
  <si>
    <t>Đất trồng cây hàng năm khác chuyển sang đất làm muối</t>
  </si>
  <si>
    <t>Đất trồng lúa chuyển sang đất trồng rừng</t>
  </si>
  <si>
    <t>Đất rừng phòng hộ chuyển sang đất nông nghiệp không phải là rừng</t>
  </si>
  <si>
    <t>Đất rừng đặc dụng chuyển sang đất nông nghiệp không phải là rừng</t>
  </si>
  <si>
    <t>Đất rừng sản xuất chuyển sang đất nông nghiệp không phải là rừng</t>
  </si>
  <si>
    <t>Đất nuôi trồng thuỷ sản</t>
  </si>
  <si>
    <t>Đất trồng cây hàng năm khác chuyển sang đất nuôi trồng thuỷ sản</t>
  </si>
  <si>
    <t>Tổng diện tích</t>
  </si>
  <si>
    <t>DDT</t>
  </si>
  <si>
    <t>Đất cơ sở tín ngưỡng</t>
  </si>
  <si>
    <t>DSH</t>
  </si>
  <si>
    <t>DKV</t>
  </si>
  <si>
    <t>Đất sinh hoạt cộng đồng</t>
  </si>
  <si>
    <t>Đất khu vui chơi, giải trí công cộng</t>
  </si>
  <si>
    <t>Đất có mặt nước chuyên dùng</t>
  </si>
  <si>
    <t xml:space="preserve">Đất sông, ngòi, kênh, rạch, suối </t>
  </si>
  <si>
    <t>SON</t>
  </si>
  <si>
    <t>MNC</t>
  </si>
  <si>
    <t>Chỉ tiêu sử dụng đất</t>
  </si>
  <si>
    <t>Đất nông nghiệp chuyển sang phi nông nghiệp</t>
  </si>
  <si>
    <t>Hạng mục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</si>
  <si>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</si>
  <si>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</si>
  <si>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</si>
  <si>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</si>
  <si>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</si>
  <si>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</si>
  <si>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</si>
  <si>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</si>
  <si>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</si>
  <si>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1.9</t>
  </si>
  <si>
    <t>2.20</t>
  </si>
  <si>
    <t>2.21</t>
  </si>
  <si>
    <t>2.22</t>
  </si>
  <si>
    <t>2.23</t>
  </si>
  <si>
    <t>2.24</t>
  </si>
  <si>
    <t>2.25</t>
  </si>
  <si>
    <t>2.26</t>
  </si>
  <si>
    <t>NKH/PNN</t>
  </si>
  <si>
    <t>RPH/NKR(a)</t>
  </si>
  <si>
    <t>RDD/NKR(a)</t>
  </si>
  <si>
    <t>RSX/NKR(a)</t>
  </si>
  <si>
    <t>LUK</t>
  </si>
  <si>
    <t>Đất trồng lúa nước còn lại</t>
  </si>
  <si>
    <t>LUK/PNN</t>
  </si>
  <si>
    <t>Đất giao thông</t>
  </si>
  <si>
    <t>Đất thủy lợi</t>
  </si>
  <si>
    <t>Đất công trình năng lượng</t>
  </si>
  <si>
    <t>2.1.1</t>
  </si>
  <si>
    <t>DGT</t>
  </si>
  <si>
    <t>DGD</t>
  </si>
  <si>
    <t>DNL</t>
  </si>
  <si>
    <t>Ghi chú</t>
  </si>
  <si>
    <t>ỦY BAN NHÂN DÂN 
TỈNH HÀ TĨNH</t>
  </si>
  <si>
    <t>CỘNG HÒA XÃ HỘI CHỦ NGHĨA VIỆT NAM
Độc lập - Tự do - Hạnh phúc</t>
  </si>
  <si>
    <t>TT Hương Khê</t>
  </si>
  <si>
    <t>Xã Phương Mỹ</t>
  </si>
  <si>
    <t>Xã Hà Linh</t>
  </si>
  <si>
    <t>Xã Hương Thủy</t>
  </si>
  <si>
    <t>Xã Hòa Hải</t>
  </si>
  <si>
    <t>Xã Phương Điền</t>
  </si>
  <si>
    <t>Xã Phúc Đồng</t>
  </si>
  <si>
    <t>Xã Lộc Yên</t>
  </si>
  <si>
    <t>Xã Hương Bình</t>
  </si>
  <si>
    <t>Xã Hương Long</t>
  </si>
  <si>
    <t>Xã Phú Gia</t>
  </si>
  <si>
    <t>Xã Gia Phố</t>
  </si>
  <si>
    <t>Xã Phú Phong</t>
  </si>
  <si>
    <t>Xã Hương Đô</t>
  </si>
  <si>
    <t>Xã Hương Vĩnh</t>
  </si>
  <si>
    <t>Xã Hương Xuân</t>
  </si>
  <si>
    <t xml:space="preserve">Xã Hương Trà </t>
  </si>
  <si>
    <t>Xã Hương Lâm</t>
  </si>
  <si>
    <t>Xã Hương Liên</t>
  </si>
  <si>
    <t>Xã Hương Trạch</t>
  </si>
  <si>
    <t>Xã Hương Giang</t>
  </si>
  <si>
    <t>(4)=(5)+...+(26)</t>
  </si>
  <si>
    <t>Đất khu công nghệ cao*</t>
  </si>
  <si>
    <t>KCN</t>
  </si>
  <si>
    <t>Đất khu kinh tế*</t>
  </si>
  <si>
    <t>KKT</t>
  </si>
  <si>
    <t>Đất đô thị*</t>
  </si>
  <si>
    <t>KDT</t>
  </si>
  <si>
    <t>Ghi chú: * Không tổng hợp khi tính tổng diện tích tự nhiên</t>
  </si>
  <si>
    <t xml:space="preserve">Diện tích phân theo đơn vị hành chính </t>
  </si>
  <si>
    <t>Xã Phúc Trạch</t>
  </si>
  <si>
    <t>Diện tích phân theo đơn vị hành chính</t>
  </si>
  <si>
    <t>(4)=(5)+... (26)</t>
  </si>
  <si>
    <t>Mã loại đất</t>
  </si>
  <si>
    <t>Diện tích quy hoạch (ha)</t>
  </si>
  <si>
    <t>Diện tích hiện trạng (ha)</t>
  </si>
  <si>
    <t>Tăng thêm</t>
  </si>
  <si>
    <t>Diện tích (ha)</t>
  </si>
  <si>
    <t>Đất khác</t>
  </si>
  <si>
    <t>I</t>
  </si>
  <si>
    <t>CÔNG TRÌNH, DỰ ÁN QUỐC GIA VÀ THU HỒI KHÔNG PHẢI XIN PHÉP</t>
  </si>
  <si>
    <t>Công trình, dự án mục đích quốc phòng</t>
  </si>
  <si>
    <t>Hòa Hải</t>
  </si>
  <si>
    <t>II</t>
  </si>
  <si>
    <t>CÔNG TRÌNH DỰ ÁN THU HỒI ĐẤT ĐƯỢC HỘI ĐỒNG NHÂN DÂN TỈNH CHẤP THUẬN</t>
  </si>
  <si>
    <t>Phúc Trạch</t>
  </si>
  <si>
    <t>Gia Phố</t>
  </si>
  <si>
    <t>Hương Xuân</t>
  </si>
  <si>
    <t>Phú Phong</t>
  </si>
  <si>
    <t>Hương Bình</t>
  </si>
  <si>
    <t>Phương Mỹ</t>
  </si>
  <si>
    <t>Hương Liên</t>
  </si>
  <si>
    <t>Phú Gia</t>
  </si>
  <si>
    <t>Hương Vĩnh</t>
  </si>
  <si>
    <t>Hương Lâm</t>
  </si>
  <si>
    <t>Phúc Đồng</t>
  </si>
  <si>
    <t>Hà Linh</t>
  </si>
  <si>
    <t>Phương Điền</t>
  </si>
  <si>
    <t>Lộc Yên</t>
  </si>
  <si>
    <t>Hương Thủy</t>
  </si>
  <si>
    <t>Hương Trà</t>
  </si>
  <si>
    <t>Hương Đô</t>
  </si>
  <si>
    <t>Hương Long</t>
  </si>
  <si>
    <t>Hương Giang</t>
  </si>
  <si>
    <t>DTL</t>
  </si>
  <si>
    <t>Hương Trạch</t>
  </si>
  <si>
    <t>III</t>
  </si>
  <si>
    <t>CÁC CÔNG TRÌNH, DỰ ÁN CÒN LẠI (tự thỏa thuận bồi thường, nhận chuyển nhượng để chuyển mục đích, nhận góp vốn; thu hồi nhưng không phải xin chấp thuận của HĐND tỉnh)</t>
  </si>
  <si>
    <t>3.1.1</t>
  </si>
  <si>
    <t>3.1.2</t>
  </si>
  <si>
    <t>3.2.1</t>
  </si>
  <si>
    <t>3.2.2</t>
  </si>
  <si>
    <t>3.2.3</t>
  </si>
  <si>
    <t>DBV</t>
  </si>
  <si>
    <t>DTT</t>
  </si>
  <si>
    <t>3.2.4</t>
  </si>
  <si>
    <t>3.2.5</t>
  </si>
  <si>
    <t>3.2.6</t>
  </si>
  <si>
    <t>3.2.7</t>
  </si>
  <si>
    <t>3.2.8</t>
  </si>
  <si>
    <t>CỦA HUYỆN HƯƠNG KHÊ - TỈNH HÀ TĨNH</t>
  </si>
  <si>
    <t xml:space="preserve">  BIỂU 01. DIỆN TÍCH CÁC LOẠI ĐẤT PHÂN BỔ TRONG NĂM 2018 CỦA HUYỆN HƯƠNG KHÊ</t>
  </si>
  <si>
    <t xml:space="preserve">    (Kèm theo Quyết định số           /QĐ-UBND ngày      /    /2018 của UBND tỉnh)</t>
  </si>
  <si>
    <t>BIỂU 02. KẾ HOẠCH THU HỒI ĐẤT NĂM 2018 CỦA HUYỆN HƯƠNG KHÊ</t>
  </si>
  <si>
    <t xml:space="preserve">   (Kèm theo Quyết định số           /QĐ-UBND ngày      /     /2018 của UBND tỉnh)</t>
  </si>
  <si>
    <t>Ghi chú: - (a) gồm đất sản xuất nông nghiệp, đất nuôi trồng thủy sản, đất làm muối và đất nông nghiệp khác.</t>
  </si>
  <si>
    <t xml:space="preserve">              - PKO là đất phi nông nghiệp không phải là đất ở.</t>
  </si>
  <si>
    <t>BIỂU 03. KẾ HOẠCH CHUYỂN MỤC ĐÍCH SỬ DỤNG ĐẤT NĂM 2018 CỦA HUYỆN HƯƠNG KHÊ</t>
  </si>
  <si>
    <t>(4)=(5)+…+(26)</t>
  </si>
  <si>
    <t xml:space="preserve">   (Kèm theo Quyết định số           /QĐ-UBND ngày      /    /2018 của UBND tỉnh)</t>
  </si>
  <si>
    <t>BIỂU 04. KẾ HOẠCH ĐƯA ĐẤT CHƯA SỬ DỤNG VÀO SỬ DỤNG NĂM 2018 CỦA HUYỆN HƯƠNG KHÊ</t>
  </si>
  <si>
    <t xml:space="preserve">Địa điểm </t>
  </si>
  <si>
    <t>Vị trí trên bản đồ KHSD đất 2018</t>
  </si>
  <si>
    <t>QH Đường hầm CH3 - 02 thôn 3</t>
  </si>
  <si>
    <t>QH Đồn Biên phòng Hòa Hải (569) thôn 3</t>
  </si>
  <si>
    <t>QH Nhà máy nước và hệ thống cấp nước sạch cho nhân dân Thị trấn  Hương Khê và 08 xã vùng phụ cận thuộc huyện Hương Khê</t>
  </si>
  <si>
    <t xml:space="preserve">Thị Trấn </t>
  </si>
  <si>
    <t>2.1.2</t>
  </si>
  <si>
    <t>2.1.2.1</t>
  </si>
  <si>
    <t>Đất xây dựng cơ sở văn hóa</t>
  </si>
  <si>
    <t>DVH</t>
  </si>
  <si>
    <t>QH Trung tâm văn hóa xã thôn Vĩnh Trường</t>
  </si>
  <si>
    <t>2.1.2.2</t>
  </si>
  <si>
    <t>Đất xây dựng cơ sở giáo dục và đào tạo</t>
  </si>
  <si>
    <t>QH Mở rộng trường Mầm Non thôn 9</t>
  </si>
  <si>
    <t>QH Mở rộng trường mầm non thôn Vĩnh Trường</t>
  </si>
  <si>
    <t>QH Mở rộng trường Tiểu học Truông Bát tại thôn 15</t>
  </si>
  <si>
    <t>QH Mở rộng trường mầm non tại thôn Phố Hòa</t>
  </si>
  <si>
    <t>2.1.2.3</t>
  </si>
  <si>
    <t>Đất xây dựng cơ sở thể dục thể thao</t>
  </si>
  <si>
    <t>QH Mở rộng sân vận động xã tại thôn 8</t>
  </si>
  <si>
    <t>2.1.2.4</t>
  </si>
  <si>
    <t>QH Đường giao thông từ đường Hồ Chí Minh vào trung tâm các xã Phúc Đồng, Hà Linh, Phương Điền và Phương Mỹ huyện Hương Khê</t>
  </si>
  <si>
    <t>QH Cải tạo, nâng cấp đường tỉnh ĐT,553 đoạn từ KM49+900-Km74+680</t>
  </si>
  <si>
    <t>QH Đường Hà Linh - Phúc Trạch (giai đoạn 4)</t>
  </si>
  <si>
    <t>QH Đường Quốc Phòng xã Hòa Hải - Tuyến biên giới phía tây huyện Hương Khê</t>
  </si>
  <si>
    <t>QH Đường vào đập Khe Sắn thôn hương yên</t>
  </si>
  <si>
    <t>QH Đường trục thôn tại thôn 3</t>
  </si>
  <si>
    <t>QH Đường Nội Đồng đi cầu trộ tại thôn Nhân Phố</t>
  </si>
  <si>
    <t xml:space="preserve">QH Cầu Hương Thủy tại thôn 7 (Cầu qua song thôn 7) </t>
  </si>
  <si>
    <t>QH Đường trục thôn tại TDP 3</t>
  </si>
  <si>
    <t>Thị Trấn</t>
  </si>
  <si>
    <t>QH Cầu qua thôn Hương Yên</t>
  </si>
  <si>
    <t>QH Cầu qua Khe Ông Lĩnh thôn Hương Yên</t>
  </si>
  <si>
    <t>QH Cầu Tân Dừa thôn Tân Hội</t>
  </si>
  <si>
    <t>QH Đường Phương Mỹ - Đi Can Lộc</t>
  </si>
  <si>
    <t>QH Đường giao thông từ đường mòn HCM đến TT xã Hương Thủy</t>
  </si>
  <si>
    <t>QH Dự án BT Đường Nguyễn Du</t>
  </si>
  <si>
    <t>QH Cầu mới thay cầu treo Hà Linh tại thôn 4; thôn 8</t>
  </si>
  <si>
    <t>QH Đường giao thông huyện lộ 6 huyện Hương Khê</t>
  </si>
  <si>
    <t>2.1.2.5</t>
  </si>
  <si>
    <t>QH Sửa chữa và nâng cao an toàn đập Cha Chạm tại thôn Trung Hải</t>
  </si>
  <si>
    <t>QH Sửa chữa và nâng cao an toàn đập Khe Tráng tại thôn Nam Hạ</t>
  </si>
  <si>
    <t>2.1.2.6</t>
  </si>
  <si>
    <t>QH Đầu tư xây dựng nhà trực/chốt vận hành điện lực tại thôn 2</t>
  </si>
  <si>
    <t>QH Công trình xây dựng xuất tuyến 22kv, 35kv trạm biến áp 110kv Hương Khê</t>
  </si>
  <si>
    <t>QH Công trình xây dựng chống qúa tải mùa nắng nóng năm 2017</t>
  </si>
  <si>
    <t>2.1.2.7</t>
  </si>
  <si>
    <t>Đất công trình bưu chính, viễn thông</t>
  </si>
  <si>
    <t>QH Đài phát thanh truyền hình huyện tại TDP 16</t>
  </si>
  <si>
    <t>2.1.3</t>
  </si>
  <si>
    <t>QH Khu chứng tích chiến tranh phà Địa Lợi thôn 5</t>
  </si>
  <si>
    <t>2.1.4</t>
  </si>
  <si>
    <t>QH Bãi rác thải tập trung huyện tại thôn Phố Cường</t>
  </si>
  <si>
    <t>QH Bãi xử lý rác thải huyện thôn 1</t>
  </si>
  <si>
    <t>2.1.5</t>
  </si>
  <si>
    <t>QH Đất ở nông thôn tại thôn 1</t>
  </si>
  <si>
    <t>QH Đất ở nông thôn (tại thôn Vĩnh Ngọc; Ngọc Mỹ; Vĩnh Hương; Vĩnh Hưng)</t>
  </si>
  <si>
    <t>QH Đất ở nông thôn (tại Đồng Tuần La Khê)</t>
  </si>
  <si>
    <t>QH Đất ở nông thôn tại thôn 8</t>
  </si>
  <si>
    <t>QH Đất ở nông thôn tại trường Tiểu học cũ; xóm Hương Thượng; xóm Trung Thượng</t>
  </si>
  <si>
    <t>QH Đất ở thôn Nhân Phố; Phố Hương</t>
  </si>
  <si>
    <t>QH Đất ở Vùng Cửa Chửa</t>
  </si>
  <si>
    <t>QH Đất ở nông thôn</t>
  </si>
  <si>
    <t>QH Đất ở nông thôn thôn La Khê; Trung Lĩnh</t>
  </si>
  <si>
    <t>QH Đất ở thôn Bình Thái; Bình Trung; Bình Minh; Bình Hà; Bình Hưng</t>
  </si>
  <si>
    <t>QH Đất ở thôn 2; thôn 6; thôn 10</t>
  </si>
  <si>
    <t>QH Đất ở thôn Hòa Nhượng; Phú Yên; Quang Lộc; Phú Hưng; Trường Sơn; Phú Bình; Phú Thành</t>
  </si>
  <si>
    <t>2.1.6</t>
  </si>
  <si>
    <t>QH Đất ở TDP 4; TDP 5</t>
  </si>
  <si>
    <t>2.1.7</t>
  </si>
  <si>
    <t>QH Chi cục thi hành án tại TDP 17</t>
  </si>
  <si>
    <t>QH Mở rộng UBND xã</t>
  </si>
  <si>
    <t>2.1.8</t>
  </si>
  <si>
    <t>QH Trung tâm phật giáo huyện tại thôn Phố Hòa</t>
  </si>
  <si>
    <t>2.1.9</t>
  </si>
  <si>
    <t>QH Xây dựng nghĩa trang, nghĩa địa huyện thôn 9</t>
  </si>
  <si>
    <t>2.1.10</t>
  </si>
  <si>
    <t>QH Nhà văn hóa thôn Nhân Phố; thôn Hải Thịnh</t>
  </si>
  <si>
    <t>QH Mở rộng nhà văn hóa thôn Tân Phúc</t>
  </si>
  <si>
    <t>QH Nhà văn hóa thôn 3</t>
  </si>
  <si>
    <t>QH Mở rộng nhà văn hoá thôn 6</t>
  </si>
  <si>
    <t>QH Mở rộng nhà văn hóa thôn Bắc Trà</t>
  </si>
  <si>
    <t>QH Nhà văn hóa thôn Tân Trà</t>
  </si>
  <si>
    <t>QH Nhà văn hóa thôn 14</t>
  </si>
  <si>
    <t>2.1.11</t>
  </si>
  <si>
    <t>QH Đất khu vui chơi giải trí thôn Ngọc Bội</t>
  </si>
  <si>
    <t>3.1</t>
  </si>
  <si>
    <t>QH Đất trồng cây hàng năm thôn Thượng Sơn</t>
  </si>
  <si>
    <t>QH Khu nhân giống bưởi Phúc Trạch thôn 7</t>
  </si>
  <si>
    <t>QH Chăn nuôi tập trung (tại thôn La khê)</t>
  </si>
  <si>
    <t>QH Chăn nuôi tập trung thôn 15 (Ba Chồi)</t>
  </si>
  <si>
    <t>QH Chăn nuôi vùng Hồ Ao Càng; Hồ Vũng Thuế thôn 8; thôn 6</t>
  </si>
  <si>
    <t>QH chăn nuôi tập trung tại thôn Phú Bình</t>
  </si>
  <si>
    <t>3.2</t>
  </si>
  <si>
    <t>QH Khu du lich sinh thái (tại TDP 19)</t>
  </si>
  <si>
    <t>QH Hợp tác xã nông nghiệp tại thôn 1</t>
  </si>
  <si>
    <t>QH Hợp tác xã nông nghiệp (tại Phú Yên)</t>
  </si>
  <si>
    <t>QH Hợp tác xã nông nghiệp tại thôn Phố Hòa</t>
  </si>
  <si>
    <t>QH Cây Xăng tại thôn 5</t>
  </si>
  <si>
    <t>QH Xăng dầu vũng áng TDP 13</t>
  </si>
  <si>
    <t xml:space="preserve">QH Đất thương mại, dịch vụ </t>
  </si>
  <si>
    <t>QH Dự án khu nuôi trồng thủy sản kết hợp du lịch sinh thái của HTX Sông Tiêm</t>
  </si>
  <si>
    <t>3.2.2.1</t>
  </si>
  <si>
    <t xml:space="preserve">QH Mở rộng trường mầm non </t>
  </si>
  <si>
    <t>3.2.2.2</t>
  </si>
  <si>
    <t>QH Sân thể thao thôn 1</t>
  </si>
  <si>
    <t>3.2.2.3</t>
  </si>
  <si>
    <t>QH Cầu Hương Giang thôn 1</t>
  </si>
  <si>
    <t>QH Đường xóm 3 đi Phúc Đồng</t>
  </si>
  <si>
    <t>QH Đường Hôi Hối, xóm 2</t>
  </si>
  <si>
    <t>QH Đường đồng Sòng, xóm 1</t>
  </si>
  <si>
    <t>QH Đường sản xuất thôn Nhân Phố</t>
  </si>
  <si>
    <t>QH Đường giao thông xã</t>
  </si>
  <si>
    <t>QH Đường giao thông trục xã, trục thôn (thôn 2; thôn 4; thôn 5; thôn 8)</t>
  </si>
  <si>
    <t>QH Đường trục thôn 6</t>
  </si>
  <si>
    <t>QH Đường nội đồng thôn 4</t>
  </si>
  <si>
    <t>QH Đường giao thông nội vùng Phúc Đồng</t>
  </si>
  <si>
    <t>QH Đường từ Ông Ngạch - Khe Con thôn 9</t>
  </si>
  <si>
    <t>3.2.2.4</t>
  </si>
  <si>
    <t>QH Xây dựng trạm thủy văn Hương Trạch thôn Trung Lĩnh</t>
  </si>
  <si>
    <t>3.2.2.5</t>
  </si>
  <si>
    <t>QH Bưu điện thôn Phố Hòa</t>
  </si>
  <si>
    <t>3.2.2.6</t>
  </si>
  <si>
    <t>Đất chợ</t>
  </si>
  <si>
    <t>DCH</t>
  </si>
  <si>
    <t>QH Mở rộng chợ La Khê</t>
  </si>
  <si>
    <t>QH Bãi tập kết rác thải tại thôn 4</t>
  </si>
  <si>
    <t>QH Bãi tập kết rác thải thôn Phú Hương 2</t>
  </si>
  <si>
    <t>QH Bãi tập kết rác thải tại thôn 15</t>
  </si>
  <si>
    <t>QH Bãi tập kết rác thải thôn 9</t>
  </si>
  <si>
    <t>QH Đất ở nông thôn tại vùng Bụi Hóp thôn Vĩnh Hưng</t>
  </si>
  <si>
    <t>QH Đất ở nông thôn tại thôn 7 (nhà văn hóa cũ)</t>
  </si>
  <si>
    <t>QH Đất ở nông thôn tại thôn 1 và thôn 2</t>
  </si>
  <si>
    <t>QH Đất ở nông thôn tại thôn 1, 2, 6, 8, 10</t>
  </si>
  <si>
    <t>QH Đất ở nông thôn tại thôn Bắc Trà; Tân Hương</t>
  </si>
  <si>
    <t>QH Đất ở nông thôn tại thôn Ấp Tiến</t>
  </si>
  <si>
    <t>QH Nhà vượt lũ thôn Hải Thịnh</t>
  </si>
  <si>
    <t xml:space="preserve">QH Đất ở nông thôn </t>
  </si>
  <si>
    <t>QH Đất ở vùng Đồng Xiếc thôn 1; thôn 2; thôn 3</t>
  </si>
  <si>
    <t>QH Đất ở vùng Seo Vang thôn Vĩnh Úc; Vĩnh Trường; Vĩnh Hưng; Phú Hưng 2</t>
  </si>
  <si>
    <t>QH Đất ở thôn thôn 3; thôn 6; thôn 12; thôn 13</t>
  </si>
  <si>
    <t>QH Chuyển mục đích sử dụng đất từ đất sản xuất nông nghiệp sang đất ở tại nông thôn</t>
  </si>
  <si>
    <t xml:space="preserve">21 xã trên địa bàn huyện </t>
  </si>
  <si>
    <t>QH Đất ở TDP 10; TDP 11; TDP 15</t>
  </si>
  <si>
    <t>QH Chuyển mục đích sử dụng đất từ đất sản xuất nông nghiệp sang đất ở tại đô thị</t>
  </si>
  <si>
    <t>QH Nghĩa trang, Nghĩa địa thôn 5</t>
  </si>
  <si>
    <t>QH Mỏ đất thôn Phố Thịnh</t>
  </si>
  <si>
    <t>QH Mỏ sét Phúc Trạch thôn 11</t>
  </si>
  <si>
    <t>QH Mở rộng nhà văn hóa tại TDP 3</t>
  </si>
  <si>
    <t xml:space="preserve">QH Nhà văn hóa thôn Hương Thượng </t>
  </si>
  <si>
    <t>QH Nhà văn hóa thôn Phú Lập</t>
  </si>
  <si>
    <t>QH Nhà văn hóa thôn Kim Sơn</t>
  </si>
  <si>
    <t>QH Nhà văn hóa thôn 4</t>
  </si>
  <si>
    <t>QH Nhà văn hóa thôn 8</t>
  </si>
  <si>
    <t>QH Nhà văn hóa thôn Tân Hương</t>
  </si>
  <si>
    <t>QH Nhà văn hóa TDP 15</t>
  </si>
  <si>
    <t>Tổng I + II + III: 119 công trình, dự án</t>
  </si>
  <si>
    <t>DANH MỤC CÔNG TRÌNH, DỰ ÁN THỰC HIỆN TRONG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</si>
</sst>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_-* #,##0.00_-;\-* #,##0.00_-;_-* &quot;-&quot;??_-;_-@_-"/>
    <numFmt numFmtId="217" formatCode="_(* #,##0_);_(* \(#,##0\);_(* &quot;-&quot;??_);_(@_)"/>
    <numFmt numFmtId="221" formatCode="0_);\(0\)"/>
  </numFmts>
  <fonts count="30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sz val="10"/>
      <color indexed="12"/>
      <name val="Times New Roman"/>
      <family val="1"/>
    </font>
    <font>
      <sz val="12"/>
      <color indexed="12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  <charset val="163"/>
    </font>
    <font>
      <sz val="14"/>
      <color indexed="12"/>
      <name val="Times New Roman"/>
      <family val="1"/>
    </font>
    <font>
      <sz val="14"/>
      <name val="Arial"/>
      <family val="2"/>
      <charset val="163"/>
    </font>
    <font>
      <i/>
      <sz val="14"/>
      <name val="Times New Roman"/>
      <family val="1"/>
      <charset val="163"/>
    </font>
    <font>
      <i/>
      <sz val="7"/>
      <name val="Times New Roman"/>
      <family val="1"/>
    </font>
    <font>
      <b/>
      <sz val="13"/>
      <name val="Times New Roman"/>
      <family val="1"/>
    </font>
    <font>
      <i/>
      <sz val="7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20" fillId="0" borderId="0"/>
    <xf numFmtId="0" fontId="4" fillId="0" borderId="0"/>
    <xf numFmtId="0" fontId="9" fillId="0" borderId="0"/>
    <xf numFmtId="0" fontId="4" fillId="0" borderId="0"/>
  </cellStyleXfs>
  <cellXfs count="217">
    <xf numFmtId="0" fontId="0" fillId="0" borderId="0" xfId="0"/>
    <xf numFmtId="0" fontId="8" fillId="0" borderId="0" xfId="0" applyFont="1" applyFill="1" applyBorder="1" applyAlignment="1">
      <alignment horizontal="justify" vertical="center" wrapText="1"/>
    </xf>
    <xf numFmtId="0" fontId="5" fillId="0" borderId="0" xfId="6" applyFont="1" applyFill="1" applyAlignment="1">
      <alignment vertical="center"/>
    </xf>
    <xf numFmtId="0" fontId="10" fillId="0" borderId="0" xfId="0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6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0" xfId="6" applyFont="1" applyFill="1" applyAlignment="1">
      <alignment vertical="center"/>
    </xf>
    <xf numFmtId="0" fontId="16" fillId="0" borderId="0" xfId="0" applyFont="1" applyFill="1"/>
    <xf numFmtId="0" fontId="15" fillId="0" borderId="0" xfId="6" applyFont="1" applyFill="1" applyAlignment="1">
      <alignment vertical="center"/>
    </xf>
    <xf numFmtId="0" fontId="16" fillId="0" borderId="0" xfId="0" applyFont="1" applyFill="1" applyAlignment="1">
      <alignment horizontal="left"/>
    </xf>
    <xf numFmtId="0" fontId="0" fillId="0" borderId="0" xfId="0" applyAlignment="1"/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11" fillId="0" borderId="0" xfId="0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6" applyFont="1" applyFill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6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justify" vertical="center" wrapText="1"/>
    </xf>
    <xf numFmtId="0" fontId="24" fillId="0" borderId="0" xfId="0" applyFont="1" applyAlignment="1"/>
    <xf numFmtId="0" fontId="21" fillId="0" borderId="0" xfId="6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>
      <alignment horizontal="center" vertical="center" wrapText="1"/>
    </xf>
    <xf numFmtId="221" fontId="15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 applyProtection="1">
      <alignment horizontal="center" vertical="center"/>
      <protection locked="0"/>
    </xf>
    <xf numFmtId="0" fontId="14" fillId="0" borderId="0" xfId="6" applyFont="1" applyFill="1" applyAlignment="1">
      <alignment horizontal="center" vertical="center"/>
    </xf>
    <xf numFmtId="0" fontId="22" fillId="0" borderId="0" xfId="6" applyFont="1" applyFill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3" xfId="6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Continuous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171" fontId="19" fillId="0" borderId="4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171" fontId="15" fillId="0" borderId="4" xfId="0" applyNumberFormat="1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171" fontId="26" fillId="0" borderId="4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justify" vertical="center" wrapText="1"/>
    </xf>
    <xf numFmtId="1" fontId="19" fillId="0" borderId="4" xfId="0" applyNumberFormat="1" applyFont="1" applyFill="1" applyBorder="1" applyAlignment="1">
      <alignment horizontal="left" vertical="center" wrapText="1"/>
    </xf>
    <xf numFmtId="1" fontId="19" fillId="0" borderId="4" xfId="0" applyNumberFormat="1" applyFont="1" applyFill="1" applyBorder="1" applyAlignment="1">
      <alignment horizontal="justify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justify" vertical="center" wrapText="1"/>
    </xf>
    <xf numFmtId="171" fontId="19" fillId="0" borderId="4" xfId="0" applyNumberFormat="1" applyFont="1" applyFill="1" applyBorder="1" applyAlignment="1">
      <alignment vertical="center"/>
    </xf>
    <xf numFmtId="171" fontId="15" fillId="0" borderId="4" xfId="0" applyNumberFormat="1" applyFont="1" applyFill="1" applyBorder="1" applyAlignment="1">
      <alignment vertical="center"/>
    </xf>
    <xf numFmtId="171" fontId="26" fillId="0" borderId="4" xfId="0" applyNumberFormat="1" applyFont="1" applyFill="1" applyBorder="1" applyAlignment="1">
      <alignment vertical="center"/>
    </xf>
    <xf numFmtId="171" fontId="19" fillId="0" borderId="4" xfId="0" applyNumberFormat="1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justify" vertical="center" wrapText="1"/>
    </xf>
    <xf numFmtId="0" fontId="15" fillId="0" borderId="0" xfId="0" applyFont="1" applyFill="1"/>
    <xf numFmtId="221" fontId="19" fillId="0" borderId="7" xfId="0" applyNumberFormat="1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171" fontId="19" fillId="0" borderId="7" xfId="0" applyNumberFormat="1" applyFont="1" applyFill="1" applyBorder="1" applyAlignment="1">
      <alignment horizontal="center" vertical="center" wrapText="1"/>
    </xf>
    <xf numFmtId="171" fontId="15" fillId="0" borderId="7" xfId="0" applyNumberFormat="1" applyFont="1" applyFill="1" applyBorder="1" applyAlignment="1">
      <alignment horizontal="center" vertical="center" wrapText="1"/>
    </xf>
    <xf numFmtId="171" fontId="15" fillId="0" borderId="4" xfId="0" applyNumberFormat="1" applyFont="1" applyFill="1" applyBorder="1" applyAlignment="1">
      <alignment horizontal="center" vertical="center" wrapText="1"/>
    </xf>
    <xf numFmtId="171" fontId="26" fillId="0" borderId="4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19" fillId="0" borderId="0" xfId="0" applyFont="1" applyFill="1"/>
    <xf numFmtId="2" fontId="15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171" fontId="15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Alignment="1" applyProtection="1">
      <protection locked="0"/>
    </xf>
    <xf numFmtId="0" fontId="19" fillId="0" borderId="8" xfId="6" applyFont="1" applyFill="1" applyBorder="1" applyAlignment="1">
      <alignment horizontal="left" vertical="center" wrapText="1"/>
    </xf>
    <xf numFmtId="0" fontId="19" fillId="0" borderId="8" xfId="6" applyFont="1" applyFill="1" applyBorder="1" applyAlignment="1">
      <alignment horizontal="center" vertical="center" wrapText="1"/>
    </xf>
    <xf numFmtId="171" fontId="19" fillId="0" borderId="8" xfId="0" applyNumberFormat="1" applyFont="1" applyFill="1" applyBorder="1" applyAlignment="1">
      <alignment horizontal="center" vertical="center" wrapText="1"/>
    </xf>
    <xf numFmtId="0" fontId="19" fillId="0" borderId="0" xfId="6" applyFont="1" applyFill="1" applyAlignment="1">
      <alignment vertical="center" wrapText="1"/>
    </xf>
    <xf numFmtId="0" fontId="15" fillId="0" borderId="4" xfId="6" applyFont="1" applyFill="1" applyBorder="1" applyAlignment="1">
      <alignment horizontal="left" vertical="center" wrapText="1"/>
    </xf>
    <xf numFmtId="0" fontId="15" fillId="0" borderId="4" xfId="6" applyFont="1" applyFill="1" applyBorder="1" applyAlignment="1">
      <alignment horizontal="center" vertical="center" wrapText="1"/>
    </xf>
    <xf numFmtId="171" fontId="15" fillId="0" borderId="8" xfId="0" applyNumberFormat="1" applyFont="1" applyFill="1" applyBorder="1" applyAlignment="1">
      <alignment horizontal="center" vertical="center" wrapText="1"/>
    </xf>
    <xf numFmtId="0" fontId="15" fillId="0" borderId="0" xfId="6" applyFont="1" applyFill="1" applyAlignment="1">
      <alignment vertical="center" wrapText="1"/>
    </xf>
    <xf numFmtId="0" fontId="26" fillId="0" borderId="4" xfId="6" applyFont="1" applyFill="1" applyBorder="1" applyAlignment="1">
      <alignment horizontal="left" vertical="center" wrapText="1"/>
    </xf>
    <xf numFmtId="0" fontId="26" fillId="0" borderId="4" xfId="6" applyFont="1" applyFill="1" applyBorder="1" applyAlignment="1">
      <alignment horizontal="center" vertical="center" wrapText="1"/>
    </xf>
    <xf numFmtId="0" fontId="26" fillId="0" borderId="0" xfId="6" applyFont="1" applyFill="1" applyAlignment="1">
      <alignment vertical="center" wrapText="1"/>
    </xf>
    <xf numFmtId="0" fontId="19" fillId="0" borderId="4" xfId="6" applyFont="1" applyFill="1" applyBorder="1" applyAlignment="1">
      <alignment horizontal="left" vertical="center" wrapText="1"/>
    </xf>
    <xf numFmtId="0" fontId="19" fillId="0" borderId="4" xfId="6" applyFont="1" applyFill="1" applyBorder="1" applyAlignment="1">
      <alignment horizontal="center" vertical="center" wrapText="1"/>
    </xf>
    <xf numFmtId="0" fontId="26" fillId="0" borderId="0" xfId="6" applyFont="1" applyFill="1" applyAlignment="1">
      <alignment vertical="center"/>
    </xf>
    <xf numFmtId="0" fontId="15" fillId="0" borderId="5" xfId="6" applyFont="1" applyFill="1" applyBorder="1" applyAlignment="1">
      <alignment horizontal="left" vertical="center" wrapText="1"/>
    </xf>
    <xf numFmtId="0" fontId="15" fillId="0" borderId="5" xfId="6" applyFont="1" applyFill="1" applyBorder="1" applyAlignment="1">
      <alignment horizontal="center" vertical="center" wrapText="1"/>
    </xf>
    <xf numFmtId="0" fontId="6" fillId="0" borderId="0" xfId="6" applyFont="1" applyFill="1" applyBorder="1" applyAlignment="1" applyProtection="1">
      <alignment vertical="center" wrapText="1"/>
      <protection locked="0"/>
    </xf>
    <xf numFmtId="221" fontId="19" fillId="0" borderId="4" xfId="0" applyNumberFormat="1" applyFont="1" applyFill="1" applyBorder="1" applyAlignment="1">
      <alignment horizontal="left" vertical="center" wrapText="1"/>
    </xf>
    <xf numFmtId="171" fontId="15" fillId="0" borderId="4" xfId="0" applyNumberFormat="1" applyFont="1" applyFill="1" applyBorder="1" applyAlignment="1">
      <alignment horizontal="center" vertical="center"/>
    </xf>
    <xf numFmtId="171" fontId="15" fillId="0" borderId="5" xfId="0" applyNumberFormat="1" applyFont="1" applyFill="1" applyBorder="1" applyAlignment="1">
      <alignment horizontal="center" vertical="center"/>
    </xf>
    <xf numFmtId="0" fontId="27" fillId="0" borderId="0" xfId="0" applyFont="1" applyFill="1" applyAlignment="1"/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217" fontId="5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2" fontId="29" fillId="0" borderId="3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3" xfId="5" applyFont="1" applyFill="1" applyBorder="1" applyAlignment="1">
      <alignment horizontal="left" vertical="center" wrapText="1"/>
    </xf>
    <xf numFmtId="0" fontId="7" fillId="0" borderId="3" xfId="5" applyFont="1" applyFill="1" applyBorder="1" applyAlignment="1">
      <alignment horizontal="left" vertical="center" wrapText="1"/>
    </xf>
    <xf numFmtId="171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221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2" fontId="5" fillId="0" borderId="3" xfId="7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 wrapText="1"/>
    </xf>
    <xf numFmtId="2" fontId="5" fillId="0" borderId="3" xfId="0" applyNumberFormat="1" applyFont="1" applyFill="1" applyBorder="1" applyAlignment="1">
      <alignment horizontal="right" vertical="center"/>
    </xf>
    <xf numFmtId="1" fontId="5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right" vertical="center"/>
    </xf>
    <xf numFmtId="2" fontId="7" fillId="0" borderId="3" xfId="0" applyNumberFormat="1" applyFont="1" applyFill="1" applyBorder="1" applyAlignment="1">
      <alignment horizontal="right" vertical="center"/>
    </xf>
    <xf numFmtId="2" fontId="29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2" fontId="7" fillId="0" borderId="3" xfId="5" applyNumberFormat="1" applyFont="1" applyFill="1" applyBorder="1" applyAlignment="1">
      <alignment horizontal="right" vertical="center" wrapText="1"/>
    </xf>
    <xf numFmtId="171" fontId="7" fillId="0" borderId="3" xfId="0" applyNumberFormat="1" applyFont="1" applyFill="1" applyBorder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Fill="1" applyBorder="1" applyAlignment="1">
      <alignment horizontal="right" vertical="center"/>
    </xf>
    <xf numFmtId="221" fontId="7" fillId="0" borderId="3" xfId="0" applyNumberFormat="1" applyFont="1" applyFill="1" applyBorder="1" applyAlignment="1">
      <alignment horizontal="left" vertical="center" wrapText="1"/>
    </xf>
    <xf numFmtId="221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217" fontId="5" fillId="0" borderId="3" xfId="1" applyNumberFormat="1" applyFont="1" applyFill="1" applyBorder="1" applyAlignment="1">
      <alignment horizontal="right" vertical="center" wrapText="1"/>
    </xf>
    <xf numFmtId="217" fontId="7" fillId="0" borderId="3" xfId="1" applyNumberFormat="1" applyFont="1" applyFill="1" applyBorder="1" applyAlignment="1">
      <alignment horizontal="right" vertical="center" wrapText="1"/>
    </xf>
    <xf numFmtId="221" fontId="5" fillId="0" borderId="3" xfId="0" applyNumberFormat="1" applyFont="1" applyFill="1" applyBorder="1" applyAlignment="1">
      <alignment horizontal="right" vertical="center" wrapText="1"/>
    </xf>
    <xf numFmtId="0" fontId="5" fillId="0" borderId="3" xfId="5" applyFont="1" applyFill="1" applyBorder="1" applyAlignment="1">
      <alignment horizontal="right" vertical="center" wrapText="1"/>
    </xf>
    <xf numFmtId="2" fontId="5" fillId="0" borderId="3" xfId="7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/>
    </xf>
    <xf numFmtId="0" fontId="7" fillId="0" borderId="3" xfId="5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2" fontId="5" fillId="0" borderId="3" xfId="5" applyNumberFormat="1" applyFont="1" applyFill="1" applyBorder="1" applyAlignment="1">
      <alignment horizontal="righ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0" fontId="19" fillId="0" borderId="3" xfId="6" applyFont="1" applyFill="1" applyBorder="1" applyAlignment="1">
      <alignment horizontal="center" vertical="center" wrapText="1"/>
    </xf>
    <xf numFmtId="0" fontId="19" fillId="0" borderId="3" xfId="6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center" wrapText="1"/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19" fillId="0" borderId="3" xfId="0" applyFont="1" applyFill="1" applyBorder="1" applyAlignment="1">
      <alignment horizontal="center" vertical="center" wrapText="1"/>
    </xf>
    <xf numFmtId="0" fontId="6" fillId="0" borderId="0" xfId="6" applyFont="1" applyFill="1" applyBorder="1" applyAlignment="1" applyProtection="1">
      <alignment horizontal="center" vertical="center" wrapText="1"/>
      <protection locked="0"/>
    </xf>
    <xf numFmtId="0" fontId="22" fillId="0" borderId="0" xfId="6" applyFont="1" applyFill="1" applyAlignment="1" applyProtection="1">
      <alignment horizontal="center" vertical="center" wrapText="1"/>
      <protection locked="0"/>
    </xf>
    <xf numFmtId="0" fontId="26" fillId="0" borderId="9" xfId="6" applyFont="1" applyFill="1" applyBorder="1" applyAlignment="1">
      <alignment horizontal="left" vertical="center" wrapText="1"/>
    </xf>
    <xf numFmtId="0" fontId="26" fillId="0" borderId="0" xfId="6" applyFont="1" applyFill="1" applyBorder="1" applyAlignment="1">
      <alignment horizontal="left" vertical="center" wrapText="1"/>
    </xf>
    <xf numFmtId="0" fontId="19" fillId="0" borderId="12" xfId="6" applyFont="1" applyFill="1" applyBorder="1" applyAlignment="1">
      <alignment horizontal="center" vertical="center" wrapText="1"/>
    </xf>
    <xf numFmtId="0" fontId="19" fillId="0" borderId="2" xfId="6" applyFont="1" applyFill="1" applyBorder="1" applyAlignment="1">
      <alignment horizontal="center" vertical="center" wrapText="1"/>
    </xf>
    <xf numFmtId="0" fontId="19" fillId="0" borderId="13" xfId="6" applyFont="1" applyFill="1" applyBorder="1" applyAlignment="1">
      <alignment horizontal="center" vertical="center" wrapText="1"/>
    </xf>
    <xf numFmtId="0" fontId="22" fillId="0" borderId="0" xfId="6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221" fontId="5" fillId="0" borderId="10" xfId="0" applyNumberFormat="1" applyFont="1" applyFill="1" applyBorder="1" applyAlignment="1">
      <alignment horizontal="left" vertical="center" wrapText="1"/>
    </xf>
    <xf numFmtId="221" fontId="5" fillId="0" borderId="14" xfId="0" applyNumberFormat="1" applyFont="1" applyFill="1" applyBorder="1" applyAlignment="1">
      <alignment horizontal="left" vertical="center" wrapText="1"/>
    </xf>
    <xf numFmtId="221" fontId="5" fillId="0" borderId="1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221" fontId="5" fillId="0" borderId="3" xfId="0" applyNumberFormat="1" applyFont="1" applyFill="1" applyBorder="1" applyAlignment="1">
      <alignment horizontal="left" vertical="center" wrapText="1"/>
    </xf>
    <xf numFmtId="2" fontId="5" fillId="0" borderId="3" xfId="7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</cellXfs>
  <cellStyles count="8">
    <cellStyle name="Comma" xfId="1" builtinId="3"/>
    <cellStyle name="Header1" xfId="2"/>
    <cellStyle name="Header2" xfId="3"/>
    <cellStyle name="Normal" xfId="0" builtinId="0"/>
    <cellStyle name="Normal 2" xfId="4"/>
    <cellStyle name="Normal 2_CC HUONG KHE 16.1.2017" xfId="5"/>
    <cellStyle name="Normal_bieuDH" xfId="6"/>
    <cellStyle name="Normal_Shee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</xdr:row>
      <xdr:rowOff>9525</xdr:rowOff>
    </xdr:from>
    <xdr:to>
      <xdr:col>17</xdr:col>
      <xdr:colOff>142875</xdr:colOff>
      <xdr:row>1</xdr:row>
      <xdr:rowOff>9525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>
          <a:off x="7581900" y="447675"/>
          <a:ext cx="165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1057275</xdr:colOff>
      <xdr:row>1</xdr:row>
      <xdr:rowOff>0</xdr:rowOff>
    </xdr:from>
    <xdr:to>
      <xdr:col>3</xdr:col>
      <xdr:colOff>38100</xdr:colOff>
      <xdr:row>1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>
          <a:off x="1314450" y="43815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4</xdr:row>
      <xdr:rowOff>9525</xdr:rowOff>
    </xdr:from>
    <xdr:to>
      <xdr:col>17</xdr:col>
      <xdr:colOff>419100</xdr:colOff>
      <xdr:row>4</xdr:row>
      <xdr:rowOff>9525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>
          <a:off x="3914775" y="971550"/>
          <a:ext cx="5600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662354</xdr:colOff>
      <xdr:row>1</xdr:row>
      <xdr:rowOff>7326</xdr:rowOff>
    </xdr:from>
    <xdr:to>
      <xdr:col>2</xdr:col>
      <xdr:colOff>390751</xdr:colOff>
      <xdr:row>1</xdr:row>
      <xdr:rowOff>7326</xdr:rowOff>
    </xdr:to>
    <xdr:cxnSp macro="">
      <xdr:nvCxnSpPr>
        <xdr:cNvPr id="3" name="Straight Connector 2"/>
        <xdr:cNvCxnSpPr/>
      </xdr:nvCxnSpPr>
      <xdr:spPr>
        <a:xfrm>
          <a:off x="1150327" y="446941"/>
          <a:ext cx="6374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308279</xdr:colOff>
      <xdr:row>4</xdr:row>
      <xdr:rowOff>7327</xdr:rowOff>
    </xdr:from>
    <xdr:to>
      <xdr:col>17</xdr:col>
      <xdr:colOff>419192</xdr:colOff>
      <xdr:row>4</xdr:row>
      <xdr:rowOff>7327</xdr:rowOff>
    </xdr:to>
    <xdr:cxnSp macro="">
      <xdr:nvCxnSpPr>
        <xdr:cNvPr id="5" name="Straight Connector 4"/>
        <xdr:cNvCxnSpPr/>
      </xdr:nvCxnSpPr>
      <xdr:spPr>
        <a:xfrm>
          <a:off x="4725865" y="1106365"/>
          <a:ext cx="422030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204422</xdr:colOff>
      <xdr:row>1</xdr:row>
      <xdr:rowOff>14654</xdr:rowOff>
    </xdr:from>
    <xdr:to>
      <xdr:col>17</xdr:col>
      <xdr:colOff>250788</xdr:colOff>
      <xdr:row>1</xdr:row>
      <xdr:rowOff>14654</xdr:rowOff>
    </xdr:to>
    <xdr:cxnSp macro="">
      <xdr:nvCxnSpPr>
        <xdr:cNvPr id="7" name="Straight Connector 6"/>
        <xdr:cNvCxnSpPr/>
      </xdr:nvCxnSpPr>
      <xdr:spPr>
        <a:xfrm>
          <a:off x="10330962" y="454269"/>
          <a:ext cx="15166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932465</xdr:colOff>
      <xdr:row>1</xdr:row>
      <xdr:rowOff>6568</xdr:rowOff>
    </xdr:from>
    <xdr:to>
      <xdr:col>2</xdr:col>
      <xdr:colOff>325366</xdr:colOff>
      <xdr:row>1</xdr:row>
      <xdr:rowOff>6568</xdr:rowOff>
    </xdr:to>
    <xdr:cxnSp macro="">
      <xdr:nvCxnSpPr>
        <xdr:cNvPr id="3" name="Straight Connector 2"/>
        <xdr:cNvCxnSpPr/>
      </xdr:nvCxnSpPr>
      <xdr:spPr>
        <a:xfrm>
          <a:off x="1307224" y="446689"/>
          <a:ext cx="67003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34856</xdr:colOff>
      <xdr:row>4</xdr:row>
      <xdr:rowOff>6569</xdr:rowOff>
    </xdr:from>
    <xdr:to>
      <xdr:col>17</xdr:col>
      <xdr:colOff>259773</xdr:colOff>
      <xdr:row>4</xdr:row>
      <xdr:rowOff>6569</xdr:rowOff>
    </xdr:to>
    <xdr:cxnSp macro="">
      <xdr:nvCxnSpPr>
        <xdr:cNvPr id="5" name="Straight Connector 4"/>
        <xdr:cNvCxnSpPr/>
      </xdr:nvCxnSpPr>
      <xdr:spPr>
        <a:xfrm>
          <a:off x="4933293" y="1110155"/>
          <a:ext cx="447346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15930</xdr:colOff>
      <xdr:row>1</xdr:row>
      <xdr:rowOff>6568</xdr:rowOff>
    </xdr:from>
    <xdr:to>
      <xdr:col>16</xdr:col>
      <xdr:colOff>484664</xdr:colOff>
      <xdr:row>1</xdr:row>
      <xdr:rowOff>6568</xdr:rowOff>
    </xdr:to>
    <xdr:cxnSp macro="">
      <xdr:nvCxnSpPr>
        <xdr:cNvPr id="7" name="Straight Connector 6"/>
        <xdr:cNvCxnSpPr/>
      </xdr:nvCxnSpPr>
      <xdr:spPr>
        <a:xfrm>
          <a:off x="11193517" y="446689"/>
          <a:ext cx="146487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483393</xdr:colOff>
      <xdr:row>1</xdr:row>
      <xdr:rowOff>14654</xdr:rowOff>
    </xdr:from>
    <xdr:to>
      <xdr:col>16</xdr:col>
      <xdr:colOff>483016</xdr:colOff>
      <xdr:row>1</xdr:row>
      <xdr:rowOff>14654</xdr:rowOff>
    </xdr:to>
    <xdr:cxnSp macro="">
      <xdr:nvCxnSpPr>
        <xdr:cNvPr id="3" name="Straight Connector 2"/>
        <xdr:cNvCxnSpPr/>
      </xdr:nvCxnSpPr>
      <xdr:spPr>
        <a:xfrm>
          <a:off x="10807211" y="454269"/>
          <a:ext cx="15459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386128</xdr:colOff>
      <xdr:row>4</xdr:row>
      <xdr:rowOff>7327</xdr:rowOff>
    </xdr:from>
    <xdr:to>
      <xdr:col>17</xdr:col>
      <xdr:colOff>179952</xdr:colOff>
      <xdr:row>4</xdr:row>
      <xdr:rowOff>7328</xdr:rowOff>
    </xdr:to>
    <xdr:cxnSp macro="">
      <xdr:nvCxnSpPr>
        <xdr:cNvPr id="5" name="Straight Connector 4"/>
        <xdr:cNvCxnSpPr/>
      </xdr:nvCxnSpPr>
      <xdr:spPr>
        <a:xfrm flipV="1">
          <a:off x="5004288" y="1106365"/>
          <a:ext cx="429357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874102</xdr:colOff>
      <xdr:row>1</xdr:row>
      <xdr:rowOff>7327</xdr:rowOff>
    </xdr:from>
    <xdr:to>
      <xdr:col>2</xdr:col>
      <xdr:colOff>178044</xdr:colOff>
      <xdr:row>1</xdr:row>
      <xdr:rowOff>7327</xdr:rowOff>
    </xdr:to>
    <xdr:cxnSp macro="">
      <xdr:nvCxnSpPr>
        <xdr:cNvPr id="12" name="Straight Connector 11"/>
        <xdr:cNvCxnSpPr/>
      </xdr:nvCxnSpPr>
      <xdr:spPr>
        <a:xfrm>
          <a:off x="1128346" y="446942"/>
          <a:ext cx="6887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KH%20HUONG%20KHE%202018%20BAN%20GIAO%208-1-2018/CC%20KH%20HUONG%20KHE%208-1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 Cap huyen"/>
      <sheetName val="H01-TT29"/>
      <sheetName val="H02-KQKH2014"/>
      <sheetName val="H03-KHSDD"/>
      <sheetName val="H04-KHCMD"/>
      <sheetName val="H05-KHTH"/>
      <sheetName val="H06-CSD"/>
      <sheetName val="H07-DMDA BAN GIAO"/>
      <sheetName val="kt ban DO"/>
      <sheetName val="Phụ lục 1"/>
      <sheetName val="Phụ lục 2"/>
      <sheetName val="Phụ lục 3"/>
      <sheetName val="Phụ lục 4"/>
      <sheetName val="H08-CC HUYEN"/>
      <sheetName val="THU - CHI"/>
      <sheetName val="TT HUONG KHE"/>
      <sheetName val="PHUONG MY"/>
      <sheetName val="HA LINH"/>
      <sheetName val="HUONG THUY"/>
      <sheetName val="HOA HAI"/>
      <sheetName val="PHUONG DIEN"/>
      <sheetName val="PHUC DONG"/>
      <sheetName val="LOC YEN"/>
      <sheetName val="HUONG BINH"/>
      <sheetName val="HUONG LONG"/>
      <sheetName val="PHU GIA"/>
      <sheetName val="GIA PHO"/>
      <sheetName val="PHU PHONG"/>
      <sheetName val="HUONG DO"/>
      <sheetName val="HUONG VINH"/>
      <sheetName val="HUONG XUAN"/>
      <sheetName val="PHUC TRACH"/>
      <sheetName val="HUONG TRA"/>
      <sheetName val="HUONG LAM"/>
      <sheetName val="HUONG LIEN"/>
      <sheetName val="HUONG TRACH"/>
      <sheetName val="HUONG GIANG"/>
    </sheetNames>
    <sheetDataSet>
      <sheetData sheetId="0"/>
      <sheetData sheetId="1"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534.27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Q6">
            <v>188.22000000000003</v>
          </cell>
          <cell r="AS6">
            <v>200.22000000000003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12.54</v>
          </cell>
          <cell r="AS7">
            <v>12.54</v>
          </cell>
        </row>
        <row r="8">
          <cell r="Q8">
            <v>12.5</v>
          </cell>
          <cell r="AS8">
            <v>12.5</v>
          </cell>
        </row>
        <row r="9">
          <cell r="Q9">
            <v>0.04</v>
          </cell>
          <cell r="AS9">
            <v>0.04</v>
          </cell>
        </row>
        <row r="10">
          <cell r="N10">
            <v>0</v>
          </cell>
          <cell r="O10">
            <v>0</v>
          </cell>
          <cell r="Q10">
            <v>28.700000000000003</v>
          </cell>
          <cell r="AS10">
            <v>31.100000000000005</v>
          </cell>
        </row>
        <row r="11">
          <cell r="Q11">
            <v>57.46</v>
          </cell>
          <cell r="AS11">
            <v>60.660000000000004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S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N13">
            <v>0</v>
          </cell>
          <cell r="O13">
            <v>0</v>
          </cell>
          <cell r="P13">
            <v>0</v>
          </cell>
          <cell r="Q13">
            <v>10.1</v>
          </cell>
          <cell r="AS13">
            <v>10.1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N14">
            <v>0</v>
          </cell>
          <cell r="O14">
            <v>0</v>
          </cell>
          <cell r="P14">
            <v>6.4</v>
          </cell>
          <cell r="Q14">
            <v>78.820000000000007</v>
          </cell>
          <cell r="AS14">
            <v>85.22</v>
          </cell>
        </row>
        <row r="15">
          <cell r="Q15">
            <v>0.6</v>
          </cell>
          <cell r="AS15">
            <v>0.6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AD18">
            <v>3.1100000000000003</v>
          </cell>
          <cell r="AE18">
            <v>0.61</v>
          </cell>
          <cell r="AS18">
            <v>18.580000000000002</v>
          </cell>
        </row>
        <row r="19"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0.1</v>
          </cell>
        </row>
        <row r="26">
          <cell r="AS26">
            <v>0</v>
          </cell>
        </row>
        <row r="27">
          <cell r="AS27">
            <v>2.5200000000000005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1.2</v>
          </cell>
        </row>
        <row r="32">
          <cell r="AS32">
            <v>1.6400000000000001</v>
          </cell>
        </row>
        <row r="33">
          <cell r="AS33">
            <v>0.30000000000000004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1.26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11.56</v>
          </cell>
        </row>
        <row r="44">
          <cell r="AS44">
            <v>0</v>
          </cell>
        </row>
        <row r="45">
          <cell r="E45">
            <v>30</v>
          </cell>
          <cell r="F45">
            <v>0</v>
          </cell>
          <cell r="G45">
            <v>0</v>
          </cell>
          <cell r="H45">
            <v>0</v>
          </cell>
          <cell r="I45">
            <v>30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9.9099999999999984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0.85000000000000009</v>
          </cell>
          <cell r="AA45">
            <v>0</v>
          </cell>
          <cell r="AB45">
            <v>0</v>
          </cell>
          <cell r="AC45">
            <v>0.05</v>
          </cell>
          <cell r="AD45">
            <v>1.23</v>
          </cell>
          <cell r="AE45">
            <v>0.88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5.76</v>
          </cell>
          <cell r="AL45">
            <v>0.14000000000000001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</row>
        <row r="47">
          <cell r="E47">
            <v>114210.33999999998</v>
          </cell>
          <cell r="F47">
            <v>4318</v>
          </cell>
          <cell r="G47">
            <v>3925.67</v>
          </cell>
          <cell r="H47">
            <v>392.31999999999994</v>
          </cell>
          <cell r="I47">
            <v>3872.75</v>
          </cell>
          <cell r="J47">
            <v>17586.520000000004</v>
          </cell>
          <cell r="K47">
            <v>29926.65</v>
          </cell>
          <cell r="L47">
            <v>17469.759999999998</v>
          </cell>
          <cell r="M47">
            <v>40683.360000000008</v>
          </cell>
          <cell r="N47">
            <v>101.61000000000001</v>
          </cell>
          <cell r="O47">
            <v>0</v>
          </cell>
          <cell r="P47">
            <v>251.76999999999995</v>
          </cell>
          <cell r="Q47">
            <v>7533.86</v>
          </cell>
          <cell r="R47">
            <v>403.64</v>
          </cell>
          <cell r="S47">
            <v>0.98</v>
          </cell>
          <cell r="T47">
            <v>0</v>
          </cell>
          <cell r="U47">
            <v>0</v>
          </cell>
          <cell r="V47">
            <v>3</v>
          </cell>
          <cell r="W47">
            <v>19.149999999999999</v>
          </cell>
          <cell r="X47">
            <v>77.329999999999984</v>
          </cell>
          <cell r="Y47">
            <v>0</v>
          </cell>
          <cell r="Z47">
            <v>2795.7999999999997</v>
          </cell>
          <cell r="AA47">
            <v>18.179999999999996</v>
          </cell>
          <cell r="AB47">
            <v>0</v>
          </cell>
          <cell r="AC47">
            <v>12.560000000000002</v>
          </cell>
          <cell r="AD47">
            <v>852.82000000000016</v>
          </cell>
          <cell r="AE47">
            <v>92.75</v>
          </cell>
          <cell r="AF47">
            <v>18.900000000000002</v>
          </cell>
          <cell r="AG47">
            <v>5.19</v>
          </cell>
          <cell r="AH47">
            <v>0</v>
          </cell>
          <cell r="AI47">
            <v>43.99</v>
          </cell>
          <cell r="AJ47">
            <v>490.49000000000012</v>
          </cell>
          <cell r="AK47">
            <v>77.77</v>
          </cell>
          <cell r="AL47">
            <v>28.520000000000007</v>
          </cell>
          <cell r="AM47">
            <v>0.34</v>
          </cell>
          <cell r="AN47">
            <v>28.630000000000003</v>
          </cell>
          <cell r="AO47">
            <v>1686.2499999999998</v>
          </cell>
          <cell r="AP47">
            <v>876.29999999999984</v>
          </cell>
          <cell r="AQ47">
            <v>0.05</v>
          </cell>
          <cell r="AR47">
            <v>4549.68</v>
          </cell>
        </row>
      </sheetData>
      <sheetData sheetId="14"/>
      <sheetData sheetId="15">
        <row r="7">
          <cell r="Q7">
            <v>4.7699999999999996</v>
          </cell>
          <cell r="AS7">
            <v>4.7699999999999996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0.3</v>
          </cell>
          <cell r="AS11">
            <v>0.3</v>
          </cell>
        </row>
        <row r="12">
          <cell r="Q12">
            <v>4.47</v>
          </cell>
          <cell r="AS12">
            <v>4.47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</v>
          </cell>
          <cell r="AS15">
            <v>0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0.61</v>
          </cell>
          <cell r="AS19">
            <v>3.77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0.99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1.6400000000000001</v>
          </cell>
        </row>
        <row r="34">
          <cell r="AS34">
            <v>0.14000000000000001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1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1.97</v>
          </cell>
          <cell r="W46">
            <v>1</v>
          </cell>
          <cell r="AE46">
            <v>0.88</v>
          </cell>
          <cell r="AL46">
            <v>0.09</v>
          </cell>
        </row>
        <row r="48">
          <cell r="E48">
            <v>283.82</v>
          </cell>
          <cell r="F48">
            <v>14.41</v>
          </cell>
          <cell r="G48">
            <v>14.41</v>
          </cell>
          <cell r="H48">
            <v>0</v>
          </cell>
          <cell r="I48">
            <v>30.2</v>
          </cell>
          <cell r="J48">
            <v>222.56</v>
          </cell>
          <cell r="K48">
            <v>0</v>
          </cell>
          <cell r="L48">
            <v>0</v>
          </cell>
          <cell r="M48">
            <v>15.54</v>
          </cell>
          <cell r="N48">
            <v>1.1100000000000001</v>
          </cell>
          <cell r="O48">
            <v>0</v>
          </cell>
          <cell r="P48">
            <v>0</v>
          </cell>
          <cell r="Q48">
            <v>245.45</v>
          </cell>
          <cell r="R48">
            <v>0.94</v>
          </cell>
          <cell r="S48">
            <v>0.98</v>
          </cell>
          <cell r="T48">
            <v>0</v>
          </cell>
          <cell r="U48">
            <v>0</v>
          </cell>
          <cell r="V48">
            <v>0</v>
          </cell>
          <cell r="W48">
            <v>6.17</v>
          </cell>
          <cell r="X48">
            <v>3.3600000000000003</v>
          </cell>
          <cell r="Y48">
            <v>0</v>
          </cell>
          <cell r="Z48">
            <v>105.73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92.75</v>
          </cell>
          <cell r="AF48">
            <v>4.46</v>
          </cell>
          <cell r="AG48">
            <v>1.72</v>
          </cell>
          <cell r="AH48">
            <v>0</v>
          </cell>
          <cell r="AI48">
            <v>2.84</v>
          </cell>
          <cell r="AJ48">
            <v>9.36</v>
          </cell>
          <cell r="AK48">
            <v>0</v>
          </cell>
          <cell r="AL48">
            <v>1.2</v>
          </cell>
          <cell r="AM48">
            <v>0</v>
          </cell>
          <cell r="AN48">
            <v>0.04</v>
          </cell>
          <cell r="AO48">
            <v>7.78</v>
          </cell>
          <cell r="AP48">
            <v>8.07</v>
          </cell>
          <cell r="AQ48">
            <v>0.05</v>
          </cell>
          <cell r="AR48">
            <v>5.0100000000000007</v>
          </cell>
        </row>
      </sheetData>
      <sheetData sheetId="16">
        <row r="7">
          <cell r="Q7">
            <v>6.6999999999999993</v>
          </cell>
          <cell r="AS7">
            <v>6.6999999999999993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1</v>
          </cell>
          <cell r="AS11">
            <v>1</v>
          </cell>
        </row>
        <row r="12">
          <cell r="Q12">
            <v>0.6</v>
          </cell>
          <cell r="AS12">
            <v>0.6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5.0999999999999996</v>
          </cell>
          <cell r="AS15">
            <v>5.0999999999999996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30</v>
          </cell>
          <cell r="F46">
            <v>0</v>
          </cell>
          <cell r="I46">
            <v>30</v>
          </cell>
          <cell r="Q46">
            <v>0</v>
          </cell>
        </row>
        <row r="48">
          <cell r="E48">
            <v>4212.88</v>
          </cell>
          <cell r="F48">
            <v>282.56</v>
          </cell>
          <cell r="G48">
            <v>47.35</v>
          </cell>
          <cell r="H48">
            <v>235.21</v>
          </cell>
          <cell r="I48">
            <v>258.83000000000004</v>
          </cell>
          <cell r="J48">
            <v>1083.47</v>
          </cell>
          <cell r="K48">
            <v>0</v>
          </cell>
          <cell r="L48">
            <v>0</v>
          </cell>
          <cell r="M48">
            <v>2586.92</v>
          </cell>
          <cell r="N48">
            <v>1.1100000000000001</v>
          </cell>
          <cell r="O48">
            <v>0</v>
          </cell>
          <cell r="P48">
            <v>0</v>
          </cell>
          <cell r="Q48">
            <v>302.18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125.84</v>
          </cell>
          <cell r="AA48">
            <v>0</v>
          </cell>
          <cell r="AB48">
            <v>0</v>
          </cell>
          <cell r="AC48">
            <v>0</v>
          </cell>
          <cell r="AD48">
            <v>18.34</v>
          </cell>
          <cell r="AE48">
            <v>0</v>
          </cell>
          <cell r="AF48">
            <v>0.17</v>
          </cell>
          <cell r="AG48">
            <v>0</v>
          </cell>
          <cell r="AH48">
            <v>0</v>
          </cell>
          <cell r="AI48">
            <v>4.55</v>
          </cell>
          <cell r="AJ48">
            <v>14.68</v>
          </cell>
          <cell r="AK48">
            <v>0</v>
          </cell>
          <cell r="AL48">
            <v>1.1000000000000001</v>
          </cell>
          <cell r="AM48">
            <v>0</v>
          </cell>
          <cell r="AN48">
            <v>0.24</v>
          </cell>
          <cell r="AO48">
            <v>118.77</v>
          </cell>
          <cell r="AP48">
            <v>18.489999999999998</v>
          </cell>
          <cell r="AQ48">
            <v>0</v>
          </cell>
          <cell r="AR48">
            <v>465.44</v>
          </cell>
        </row>
      </sheetData>
      <sheetData sheetId="17">
        <row r="7">
          <cell r="Q7">
            <v>4.1100000000000003</v>
          </cell>
          <cell r="AS7">
            <v>10.11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2.2000000000000002</v>
          </cell>
          <cell r="AS11">
            <v>2.2000000000000002</v>
          </cell>
        </row>
        <row r="12">
          <cell r="Q12">
            <v>1.8</v>
          </cell>
          <cell r="AS12">
            <v>4.4000000000000004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P15">
            <v>3.4</v>
          </cell>
          <cell r="Q15">
            <v>0.11</v>
          </cell>
          <cell r="AS15">
            <v>3.51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1.3199999999999998</v>
          </cell>
          <cell r="AE19">
            <v>0</v>
          </cell>
          <cell r="AS19">
            <v>1.42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0.1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0.12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1.2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6095.76</v>
          </cell>
          <cell r="F48">
            <v>239.7</v>
          </cell>
          <cell r="G48">
            <v>239.7</v>
          </cell>
          <cell r="H48">
            <v>0</v>
          </cell>
          <cell r="I48">
            <v>331.96000000000004</v>
          </cell>
          <cell r="J48">
            <v>4113.6100000000006</v>
          </cell>
          <cell r="K48">
            <v>0</v>
          </cell>
          <cell r="L48">
            <v>0</v>
          </cell>
          <cell r="M48">
            <v>1393</v>
          </cell>
          <cell r="N48">
            <v>5.83</v>
          </cell>
          <cell r="O48">
            <v>0</v>
          </cell>
          <cell r="P48">
            <v>11.66</v>
          </cell>
          <cell r="Q48">
            <v>834.5</v>
          </cell>
          <cell r="R48">
            <v>237.93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</v>
          </cell>
          <cell r="X48">
            <v>13.99</v>
          </cell>
          <cell r="Y48">
            <v>0</v>
          </cell>
          <cell r="Z48">
            <v>180.72</v>
          </cell>
          <cell r="AA48">
            <v>0</v>
          </cell>
          <cell r="AB48">
            <v>0</v>
          </cell>
          <cell r="AC48">
            <v>0.05</v>
          </cell>
          <cell r="AD48">
            <v>63.83</v>
          </cell>
          <cell r="AE48">
            <v>0</v>
          </cell>
          <cell r="AF48">
            <v>2.9</v>
          </cell>
          <cell r="AG48">
            <v>0</v>
          </cell>
          <cell r="AH48">
            <v>0</v>
          </cell>
          <cell r="AI48">
            <v>0</v>
          </cell>
          <cell r="AJ48">
            <v>46.68</v>
          </cell>
          <cell r="AK48">
            <v>19.28</v>
          </cell>
          <cell r="AL48">
            <v>1.19</v>
          </cell>
          <cell r="AM48">
            <v>0</v>
          </cell>
          <cell r="AN48">
            <v>6.18</v>
          </cell>
          <cell r="AO48">
            <v>186.61</v>
          </cell>
          <cell r="AP48">
            <v>74.13</v>
          </cell>
          <cell r="AQ48">
            <v>0</v>
          </cell>
          <cell r="AR48">
            <v>732.92</v>
          </cell>
        </row>
      </sheetData>
      <sheetData sheetId="18">
        <row r="7">
          <cell r="Q7">
            <v>19.3</v>
          </cell>
          <cell r="AS7">
            <v>19.3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2.1</v>
          </cell>
          <cell r="AS8">
            <v>2.1</v>
          </cell>
        </row>
        <row r="9">
          <cell r="Q9">
            <v>2.1</v>
          </cell>
          <cell r="AS9">
            <v>2.1</v>
          </cell>
        </row>
        <row r="10">
          <cell r="Q10">
            <v>0</v>
          </cell>
          <cell r="AS10">
            <v>0</v>
          </cell>
        </row>
        <row r="11">
          <cell r="Q11">
            <v>4.5600000000000005</v>
          </cell>
          <cell r="AS11">
            <v>4.5600000000000005</v>
          </cell>
        </row>
        <row r="12">
          <cell r="Q12">
            <v>12.64</v>
          </cell>
          <cell r="AS12">
            <v>12.64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</v>
          </cell>
          <cell r="AS15">
            <v>0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0.3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0.3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0.2</v>
          </cell>
          <cell r="Z46">
            <v>0.2</v>
          </cell>
        </row>
        <row r="48">
          <cell r="E48">
            <v>4870.4299999999994</v>
          </cell>
          <cell r="F48">
            <v>297.76</v>
          </cell>
          <cell r="G48">
            <v>297.76</v>
          </cell>
          <cell r="H48">
            <v>0</v>
          </cell>
          <cell r="I48">
            <v>270.06</v>
          </cell>
          <cell r="J48">
            <v>3132.13</v>
          </cell>
          <cell r="K48">
            <v>539.16</v>
          </cell>
          <cell r="L48">
            <v>0</v>
          </cell>
          <cell r="M48">
            <v>629.79999999999995</v>
          </cell>
          <cell r="N48">
            <v>1.52</v>
          </cell>
          <cell r="O48">
            <v>0</v>
          </cell>
          <cell r="P48">
            <v>0</v>
          </cell>
          <cell r="Q48">
            <v>452.55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157.92000000000002</v>
          </cell>
          <cell r="AA48">
            <v>1.2</v>
          </cell>
          <cell r="AB48">
            <v>0</v>
          </cell>
          <cell r="AC48">
            <v>3.1</v>
          </cell>
          <cell r="AD48">
            <v>35.449999999999996</v>
          </cell>
          <cell r="AE48">
            <v>0</v>
          </cell>
          <cell r="AF48">
            <v>0.63</v>
          </cell>
          <cell r="AG48">
            <v>0</v>
          </cell>
          <cell r="AH48">
            <v>0</v>
          </cell>
          <cell r="AI48">
            <v>0.71</v>
          </cell>
          <cell r="AJ48">
            <v>42.35</v>
          </cell>
          <cell r="AK48">
            <v>0</v>
          </cell>
          <cell r="AL48">
            <v>1.88</v>
          </cell>
          <cell r="AM48">
            <v>0</v>
          </cell>
          <cell r="AN48">
            <v>3.58</v>
          </cell>
          <cell r="AO48">
            <v>98.71</v>
          </cell>
          <cell r="AP48">
            <v>107.02</v>
          </cell>
          <cell r="AQ48">
            <v>0</v>
          </cell>
          <cell r="AR48">
            <v>239.68</v>
          </cell>
        </row>
      </sheetData>
      <sheetData sheetId="19">
        <row r="7">
          <cell r="Q7">
            <v>29.75</v>
          </cell>
          <cell r="AS7">
            <v>29.75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3</v>
          </cell>
          <cell r="AS8">
            <v>3</v>
          </cell>
        </row>
        <row r="9">
          <cell r="Q9">
            <v>3</v>
          </cell>
          <cell r="AS9">
            <v>3</v>
          </cell>
        </row>
        <row r="10">
          <cell r="Q10">
            <v>0</v>
          </cell>
          <cell r="AS10">
            <v>0</v>
          </cell>
        </row>
        <row r="11">
          <cell r="Q11">
            <v>2.2000000000000002</v>
          </cell>
          <cell r="AS11">
            <v>2.2000000000000002</v>
          </cell>
        </row>
        <row r="12">
          <cell r="Q12">
            <v>0.95</v>
          </cell>
          <cell r="AS12">
            <v>0.95</v>
          </cell>
        </row>
        <row r="13">
          <cell r="Q13">
            <v>0</v>
          </cell>
          <cell r="AS13">
            <v>0</v>
          </cell>
        </row>
        <row r="14">
          <cell r="Q14">
            <v>10.1</v>
          </cell>
          <cell r="AS14">
            <v>10.1</v>
          </cell>
        </row>
        <row r="15">
          <cell r="Q15">
            <v>13</v>
          </cell>
          <cell r="AS15">
            <v>13</v>
          </cell>
        </row>
        <row r="16">
          <cell r="Q16">
            <v>0.5</v>
          </cell>
          <cell r="AS16">
            <v>0.5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0.2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0.2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15027.45</v>
          </cell>
          <cell r="F48">
            <v>453.43</v>
          </cell>
          <cell r="G48">
            <v>453.43</v>
          </cell>
          <cell r="H48">
            <v>0</v>
          </cell>
          <cell r="I48">
            <v>173.12</v>
          </cell>
          <cell r="J48">
            <v>323.49</v>
          </cell>
          <cell r="K48">
            <v>316.08</v>
          </cell>
          <cell r="L48">
            <v>11621.88</v>
          </cell>
          <cell r="M48">
            <v>2132.29</v>
          </cell>
          <cell r="N48">
            <v>7.16</v>
          </cell>
          <cell r="O48">
            <v>0</v>
          </cell>
          <cell r="P48">
            <v>0</v>
          </cell>
          <cell r="Q48">
            <v>658.75</v>
          </cell>
          <cell r="R48">
            <v>53.68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329.53</v>
          </cell>
          <cell r="AA48">
            <v>0</v>
          </cell>
          <cell r="AB48">
            <v>0</v>
          </cell>
          <cell r="AC48">
            <v>0</v>
          </cell>
          <cell r="AD48">
            <v>46.74</v>
          </cell>
          <cell r="AE48">
            <v>0</v>
          </cell>
          <cell r="AF48">
            <v>0.52</v>
          </cell>
          <cell r="AG48">
            <v>0</v>
          </cell>
          <cell r="AH48">
            <v>0</v>
          </cell>
          <cell r="AI48">
            <v>0.64</v>
          </cell>
          <cell r="AJ48">
            <v>20.03</v>
          </cell>
          <cell r="AK48">
            <v>0</v>
          </cell>
          <cell r="AL48">
            <v>2.87</v>
          </cell>
          <cell r="AM48">
            <v>0</v>
          </cell>
          <cell r="AN48">
            <v>1.4</v>
          </cell>
          <cell r="AO48">
            <v>103.28</v>
          </cell>
          <cell r="AP48">
            <v>100.06</v>
          </cell>
          <cell r="AQ48">
            <v>0</v>
          </cell>
          <cell r="AR48">
            <v>172.49</v>
          </cell>
        </row>
      </sheetData>
      <sheetData sheetId="20">
        <row r="7">
          <cell r="Q7">
            <v>1.6300000000000001</v>
          </cell>
          <cell r="AS7">
            <v>1.6300000000000001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0.3</v>
          </cell>
          <cell r="AS8">
            <v>0.3</v>
          </cell>
        </row>
        <row r="9">
          <cell r="Q9">
            <v>0.3</v>
          </cell>
          <cell r="AS9">
            <v>0.3</v>
          </cell>
        </row>
        <row r="10">
          <cell r="Q10">
            <v>0</v>
          </cell>
          <cell r="AS10">
            <v>0</v>
          </cell>
        </row>
        <row r="11">
          <cell r="Q11">
            <v>0.7</v>
          </cell>
          <cell r="AS11">
            <v>0.7</v>
          </cell>
        </row>
        <row r="12">
          <cell r="Q12">
            <v>0.6</v>
          </cell>
          <cell r="AS12">
            <v>0.6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0.03</v>
          </cell>
          <cell r="AS15">
            <v>0.03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1061</v>
          </cell>
          <cell r="F48">
            <v>129.23999999999998</v>
          </cell>
          <cell r="G48">
            <v>67.180000000000007</v>
          </cell>
          <cell r="H48">
            <v>62.06</v>
          </cell>
          <cell r="I48">
            <v>155.26000000000002</v>
          </cell>
          <cell r="J48">
            <v>261.5</v>
          </cell>
          <cell r="K48">
            <v>0</v>
          </cell>
          <cell r="L48">
            <v>0</v>
          </cell>
          <cell r="M48">
            <v>511.42</v>
          </cell>
          <cell r="N48">
            <v>3.58</v>
          </cell>
          <cell r="O48">
            <v>0</v>
          </cell>
          <cell r="P48">
            <v>0</v>
          </cell>
          <cell r="Q48">
            <v>203.24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2.35</v>
          </cell>
          <cell r="Y48">
            <v>0</v>
          </cell>
          <cell r="Z48">
            <v>105.7</v>
          </cell>
          <cell r="AA48">
            <v>0</v>
          </cell>
          <cell r="AB48">
            <v>0</v>
          </cell>
          <cell r="AC48">
            <v>0</v>
          </cell>
          <cell r="AD48">
            <v>17.860000000000003</v>
          </cell>
          <cell r="AE48">
            <v>0</v>
          </cell>
          <cell r="AF48">
            <v>0.35</v>
          </cell>
          <cell r="AG48">
            <v>0</v>
          </cell>
          <cell r="AH48">
            <v>0</v>
          </cell>
          <cell r="AI48">
            <v>1.45</v>
          </cell>
          <cell r="AJ48">
            <v>16.03</v>
          </cell>
          <cell r="AK48">
            <v>0</v>
          </cell>
          <cell r="AL48">
            <v>0.39</v>
          </cell>
          <cell r="AM48">
            <v>0</v>
          </cell>
          <cell r="AN48">
            <v>0</v>
          </cell>
          <cell r="AO48">
            <v>36.85</v>
          </cell>
          <cell r="AP48">
            <v>22.26</v>
          </cell>
          <cell r="AQ48">
            <v>0</v>
          </cell>
          <cell r="AR48">
            <v>135.33000000000001</v>
          </cell>
        </row>
      </sheetData>
      <sheetData sheetId="21">
        <row r="7">
          <cell r="Q7">
            <v>4.7</v>
          </cell>
          <cell r="AS7">
            <v>4.7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0.55000000000000004</v>
          </cell>
          <cell r="AS8">
            <v>0.55000000000000004</v>
          </cell>
        </row>
        <row r="9">
          <cell r="Q9">
            <v>0.55000000000000004</v>
          </cell>
          <cell r="AS9">
            <v>0.55000000000000004</v>
          </cell>
        </row>
        <row r="10">
          <cell r="Q10">
            <v>0</v>
          </cell>
          <cell r="AS10">
            <v>0</v>
          </cell>
        </row>
        <row r="11">
          <cell r="Q11">
            <v>0.77</v>
          </cell>
          <cell r="AS11">
            <v>0.77</v>
          </cell>
        </row>
        <row r="12">
          <cell r="Q12">
            <v>3.3800000000000003</v>
          </cell>
          <cell r="AS12">
            <v>3.3800000000000003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</v>
          </cell>
          <cell r="AS15">
            <v>0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0.05</v>
          </cell>
          <cell r="AL46">
            <v>0.05</v>
          </cell>
        </row>
        <row r="48">
          <cell r="E48">
            <v>1642.99</v>
          </cell>
          <cell r="F48">
            <v>397.96</v>
          </cell>
          <cell r="G48">
            <v>380.59999999999997</v>
          </cell>
          <cell r="H48">
            <v>17.36</v>
          </cell>
          <cell r="I48">
            <v>152.44</v>
          </cell>
          <cell r="J48">
            <v>952.49</v>
          </cell>
          <cell r="K48">
            <v>0</v>
          </cell>
          <cell r="L48">
            <v>0</v>
          </cell>
          <cell r="M48">
            <v>138.74</v>
          </cell>
          <cell r="N48">
            <v>1.03</v>
          </cell>
          <cell r="O48">
            <v>0</v>
          </cell>
          <cell r="P48">
            <v>0.32</v>
          </cell>
          <cell r="Q48">
            <v>427.6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0.31</v>
          </cell>
          <cell r="X48">
            <v>1.57</v>
          </cell>
          <cell r="Y48">
            <v>0</v>
          </cell>
          <cell r="Z48">
            <v>185.71</v>
          </cell>
          <cell r="AA48">
            <v>0</v>
          </cell>
          <cell r="AB48">
            <v>0</v>
          </cell>
          <cell r="AC48">
            <v>0</v>
          </cell>
          <cell r="AD48">
            <v>40.870000000000005</v>
          </cell>
          <cell r="AE48">
            <v>0</v>
          </cell>
          <cell r="AF48">
            <v>0.34</v>
          </cell>
          <cell r="AG48">
            <v>0</v>
          </cell>
          <cell r="AH48">
            <v>0</v>
          </cell>
          <cell r="AI48">
            <v>0</v>
          </cell>
          <cell r="AJ48">
            <v>39.33</v>
          </cell>
          <cell r="AK48">
            <v>24</v>
          </cell>
          <cell r="AL48">
            <v>1.2400000000000002</v>
          </cell>
          <cell r="AM48">
            <v>0</v>
          </cell>
          <cell r="AN48">
            <v>3.43</v>
          </cell>
          <cell r="AO48">
            <v>53.49</v>
          </cell>
          <cell r="AP48">
            <v>77.33</v>
          </cell>
          <cell r="AQ48">
            <v>0</v>
          </cell>
          <cell r="AR48">
            <v>73.94</v>
          </cell>
        </row>
      </sheetData>
      <sheetData sheetId="22">
        <row r="7">
          <cell r="Q7">
            <v>4.3000000000000007</v>
          </cell>
          <cell r="AS7">
            <v>4.3000000000000007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1.9</v>
          </cell>
          <cell r="AS11">
            <v>1.9</v>
          </cell>
        </row>
        <row r="12">
          <cell r="Q12">
            <v>0.8</v>
          </cell>
          <cell r="AS12">
            <v>0.8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1.6</v>
          </cell>
          <cell r="AS15">
            <v>1.6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0.55000000000000004</v>
          </cell>
          <cell r="AE19">
            <v>0</v>
          </cell>
          <cell r="AS19">
            <v>0.85000000000000009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0.85000000000000009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9763.9600000000009</v>
          </cell>
          <cell r="F48">
            <v>131.97999999999999</v>
          </cell>
          <cell r="G48">
            <v>131.97999999999999</v>
          </cell>
          <cell r="H48">
            <v>0</v>
          </cell>
          <cell r="I48">
            <v>327.48</v>
          </cell>
          <cell r="J48">
            <v>434.05</v>
          </cell>
          <cell r="K48">
            <v>3124</v>
          </cell>
          <cell r="L48">
            <v>0</v>
          </cell>
          <cell r="M48">
            <v>5745.8399999999992</v>
          </cell>
          <cell r="N48">
            <v>0.63</v>
          </cell>
          <cell r="O48">
            <v>0</v>
          </cell>
          <cell r="P48">
            <v>0</v>
          </cell>
          <cell r="Q48">
            <v>392.86999999999995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0.98</v>
          </cell>
          <cell r="Y48">
            <v>0</v>
          </cell>
          <cell r="Z48">
            <v>97.83</v>
          </cell>
          <cell r="AA48">
            <v>0</v>
          </cell>
          <cell r="AB48">
            <v>0</v>
          </cell>
          <cell r="AC48">
            <v>0</v>
          </cell>
          <cell r="AD48">
            <v>42.65</v>
          </cell>
          <cell r="AE48">
            <v>0</v>
          </cell>
          <cell r="AF48">
            <v>0.73</v>
          </cell>
          <cell r="AG48">
            <v>0.06</v>
          </cell>
          <cell r="AH48">
            <v>0</v>
          </cell>
          <cell r="AI48">
            <v>2.78</v>
          </cell>
          <cell r="AJ48">
            <v>34.44</v>
          </cell>
          <cell r="AK48">
            <v>0</v>
          </cell>
          <cell r="AL48">
            <v>1.21</v>
          </cell>
          <cell r="AM48">
            <v>0</v>
          </cell>
          <cell r="AN48">
            <v>0.43</v>
          </cell>
          <cell r="AO48">
            <v>187.38</v>
          </cell>
          <cell r="AP48">
            <v>24.39</v>
          </cell>
          <cell r="AQ48">
            <v>0</v>
          </cell>
          <cell r="AR48">
            <v>312.95</v>
          </cell>
        </row>
      </sheetData>
      <sheetData sheetId="23">
        <row r="7">
          <cell r="Q7">
            <v>4.8</v>
          </cell>
          <cell r="AS7">
            <v>4.8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0.9</v>
          </cell>
          <cell r="AS8">
            <v>0.9</v>
          </cell>
        </row>
        <row r="9">
          <cell r="Q9">
            <v>0.9</v>
          </cell>
          <cell r="AS9">
            <v>0.9</v>
          </cell>
        </row>
        <row r="10">
          <cell r="Q10">
            <v>0</v>
          </cell>
          <cell r="AS10">
            <v>0</v>
          </cell>
        </row>
        <row r="11">
          <cell r="Q11">
            <v>1.2000000000000002</v>
          </cell>
          <cell r="AS11">
            <v>1.2000000000000002</v>
          </cell>
        </row>
        <row r="12">
          <cell r="Q12">
            <v>0.7</v>
          </cell>
          <cell r="AS12">
            <v>0.7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2</v>
          </cell>
          <cell r="AS15">
            <v>2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0.3</v>
          </cell>
          <cell r="AE19">
            <v>0</v>
          </cell>
          <cell r="AS19">
            <v>0.3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0.3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3130.4399999999996</v>
          </cell>
          <cell r="F48">
            <v>310.05</v>
          </cell>
          <cell r="G48">
            <v>309.27000000000004</v>
          </cell>
          <cell r="H48">
            <v>0.78</v>
          </cell>
          <cell r="I48">
            <v>143.34</v>
          </cell>
          <cell r="J48">
            <v>530.54999999999995</v>
          </cell>
          <cell r="K48">
            <v>1177.32</v>
          </cell>
          <cell r="L48">
            <v>0</v>
          </cell>
          <cell r="M48">
            <v>953.15</v>
          </cell>
          <cell r="N48">
            <v>7.02</v>
          </cell>
          <cell r="O48">
            <v>0</v>
          </cell>
          <cell r="P48">
            <v>9.01</v>
          </cell>
          <cell r="Q48">
            <v>305.99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8.77</v>
          </cell>
          <cell r="Y48">
            <v>0</v>
          </cell>
          <cell r="Z48">
            <v>113.48</v>
          </cell>
          <cell r="AA48">
            <v>0</v>
          </cell>
          <cell r="AB48">
            <v>0</v>
          </cell>
          <cell r="AC48">
            <v>0</v>
          </cell>
          <cell r="AD48">
            <v>42.04</v>
          </cell>
          <cell r="AE48">
            <v>0</v>
          </cell>
          <cell r="AF48">
            <v>0.54</v>
          </cell>
          <cell r="AG48">
            <v>0</v>
          </cell>
          <cell r="AH48">
            <v>0</v>
          </cell>
          <cell r="AI48">
            <v>0</v>
          </cell>
          <cell r="AJ48">
            <v>25.91</v>
          </cell>
          <cell r="AK48">
            <v>8.49</v>
          </cell>
          <cell r="AL48">
            <v>0.82000000000000006</v>
          </cell>
          <cell r="AM48">
            <v>0</v>
          </cell>
          <cell r="AN48">
            <v>1.37</v>
          </cell>
          <cell r="AO48">
            <v>32.549999999999997</v>
          </cell>
          <cell r="AP48">
            <v>72</v>
          </cell>
          <cell r="AQ48">
            <v>0</v>
          </cell>
          <cell r="AR48">
            <v>116.75</v>
          </cell>
        </row>
      </sheetData>
      <sheetData sheetId="24">
        <row r="7">
          <cell r="Q7">
            <v>26.08</v>
          </cell>
          <cell r="AS7">
            <v>26.08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1.72</v>
          </cell>
          <cell r="AS8">
            <v>1.72</v>
          </cell>
        </row>
        <row r="9">
          <cell r="Q9">
            <v>1.72</v>
          </cell>
          <cell r="AS9">
            <v>1.72</v>
          </cell>
        </row>
        <row r="10">
          <cell r="Q10">
            <v>0</v>
          </cell>
          <cell r="AS10">
            <v>0</v>
          </cell>
        </row>
        <row r="11">
          <cell r="Q11">
            <v>0.54</v>
          </cell>
          <cell r="AS11">
            <v>0.54</v>
          </cell>
        </row>
        <row r="12">
          <cell r="Q12">
            <v>1.32</v>
          </cell>
          <cell r="AS12">
            <v>1.32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22.5</v>
          </cell>
          <cell r="AS15">
            <v>22.5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7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7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1170.04</v>
          </cell>
          <cell r="F48">
            <v>295.21999999999997</v>
          </cell>
          <cell r="G48">
            <v>277.64999999999998</v>
          </cell>
          <cell r="H48">
            <v>17.57</v>
          </cell>
          <cell r="I48">
            <v>58.15</v>
          </cell>
          <cell r="J48">
            <v>406.19</v>
          </cell>
          <cell r="K48">
            <v>0</v>
          </cell>
          <cell r="L48">
            <v>0</v>
          </cell>
          <cell r="M48">
            <v>395.66</v>
          </cell>
          <cell r="N48">
            <v>4.99</v>
          </cell>
          <cell r="O48">
            <v>0</v>
          </cell>
          <cell r="P48">
            <v>9.83</v>
          </cell>
          <cell r="Q48">
            <v>270.08999999999997</v>
          </cell>
          <cell r="R48">
            <v>3.25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3.32</v>
          </cell>
          <cell r="X48">
            <v>6.77</v>
          </cell>
          <cell r="Y48">
            <v>0</v>
          </cell>
          <cell r="Z48">
            <v>116.58</v>
          </cell>
          <cell r="AA48">
            <v>0</v>
          </cell>
          <cell r="AB48">
            <v>0</v>
          </cell>
          <cell r="AC48">
            <v>0</v>
          </cell>
          <cell r="AD48">
            <v>68.510000000000005</v>
          </cell>
          <cell r="AE48">
            <v>0</v>
          </cell>
          <cell r="AF48">
            <v>0.48</v>
          </cell>
          <cell r="AG48">
            <v>0</v>
          </cell>
          <cell r="AH48">
            <v>0</v>
          </cell>
          <cell r="AI48">
            <v>1.56</v>
          </cell>
          <cell r="AJ48">
            <v>54.79</v>
          </cell>
          <cell r="AK48">
            <v>0</v>
          </cell>
          <cell r="AL48">
            <v>1.51</v>
          </cell>
          <cell r="AM48">
            <v>0</v>
          </cell>
          <cell r="AN48">
            <v>1.03</v>
          </cell>
          <cell r="AO48">
            <v>0</v>
          </cell>
          <cell r="AP48">
            <v>12.280000000000001</v>
          </cell>
          <cell r="AQ48">
            <v>0</v>
          </cell>
          <cell r="AR48">
            <v>31.84</v>
          </cell>
        </row>
      </sheetData>
      <sheetData sheetId="25">
        <row r="7">
          <cell r="Q7">
            <v>6.85</v>
          </cell>
          <cell r="AS7">
            <v>7.85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0.36</v>
          </cell>
          <cell r="AS8">
            <v>0.36</v>
          </cell>
        </row>
        <row r="9">
          <cell r="Q9">
            <v>0.36</v>
          </cell>
          <cell r="AS9">
            <v>0.36</v>
          </cell>
        </row>
        <row r="10">
          <cell r="Q10">
            <v>0</v>
          </cell>
          <cell r="AS10">
            <v>0</v>
          </cell>
        </row>
        <row r="11">
          <cell r="Q11">
            <v>0.79</v>
          </cell>
          <cell r="AS11">
            <v>1.19</v>
          </cell>
        </row>
        <row r="12">
          <cell r="Q12">
            <v>0.7</v>
          </cell>
          <cell r="AS12">
            <v>1.2999999999999998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5</v>
          </cell>
          <cell r="AS15">
            <v>5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0.08</v>
          </cell>
          <cell r="AE19">
            <v>0</v>
          </cell>
          <cell r="AS19">
            <v>0.08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0.08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0.05</v>
          </cell>
          <cell r="AD46">
            <v>0.05</v>
          </cell>
        </row>
        <row r="48">
          <cell r="E48">
            <v>13582.27</v>
          </cell>
          <cell r="F48">
            <v>195.33999999999997</v>
          </cell>
          <cell r="G48">
            <v>195.33999999999997</v>
          </cell>
          <cell r="H48">
            <v>0</v>
          </cell>
          <cell r="I48">
            <v>128.93</v>
          </cell>
          <cell r="J48">
            <v>300.52</v>
          </cell>
          <cell r="K48">
            <v>10214.16</v>
          </cell>
          <cell r="L48">
            <v>0</v>
          </cell>
          <cell r="M48">
            <v>2722.12</v>
          </cell>
          <cell r="N48">
            <v>3.38</v>
          </cell>
          <cell r="O48">
            <v>0</v>
          </cell>
          <cell r="P48">
            <v>17.84</v>
          </cell>
          <cell r="Q48">
            <v>343.13000000000005</v>
          </cell>
          <cell r="R48">
            <v>6.7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0.15</v>
          </cell>
          <cell r="X48">
            <v>2.5</v>
          </cell>
          <cell r="Y48">
            <v>0</v>
          </cell>
          <cell r="Z48">
            <v>128.26</v>
          </cell>
          <cell r="AA48">
            <v>14.76</v>
          </cell>
          <cell r="AB48">
            <v>0</v>
          </cell>
          <cell r="AC48">
            <v>0</v>
          </cell>
          <cell r="AD48">
            <v>43.14</v>
          </cell>
          <cell r="AE48">
            <v>0</v>
          </cell>
          <cell r="AF48">
            <v>0.63</v>
          </cell>
          <cell r="AG48">
            <v>3.41</v>
          </cell>
          <cell r="AH48">
            <v>0</v>
          </cell>
          <cell r="AI48">
            <v>0.19</v>
          </cell>
          <cell r="AJ48">
            <v>17.239999999999998</v>
          </cell>
          <cell r="AK48">
            <v>0</v>
          </cell>
          <cell r="AL48">
            <v>1.19</v>
          </cell>
          <cell r="AM48">
            <v>0</v>
          </cell>
          <cell r="AN48">
            <v>0.74</v>
          </cell>
          <cell r="AO48">
            <v>111.69</v>
          </cell>
          <cell r="AP48">
            <v>12.54</v>
          </cell>
          <cell r="AQ48">
            <v>0</v>
          </cell>
          <cell r="AR48">
            <v>188.32</v>
          </cell>
        </row>
      </sheetData>
      <sheetData sheetId="26">
        <row r="7">
          <cell r="Q7">
            <v>19.189999999999998</v>
          </cell>
          <cell r="AS7">
            <v>19.189999999999998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0.12</v>
          </cell>
          <cell r="AS8">
            <v>0.12</v>
          </cell>
        </row>
        <row r="9">
          <cell r="Q9">
            <v>0.08</v>
          </cell>
          <cell r="AS9">
            <v>0.08</v>
          </cell>
        </row>
        <row r="10">
          <cell r="Q10">
            <v>0.04</v>
          </cell>
          <cell r="AS10">
            <v>0.04</v>
          </cell>
        </row>
        <row r="11">
          <cell r="Q11">
            <v>1.05</v>
          </cell>
          <cell r="AS11">
            <v>1.05</v>
          </cell>
        </row>
        <row r="12">
          <cell r="Q12">
            <v>4.67</v>
          </cell>
          <cell r="AS12">
            <v>4.67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13.35</v>
          </cell>
          <cell r="AS15">
            <v>13.35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836.84999999999991</v>
          </cell>
          <cell r="F48">
            <v>160.82</v>
          </cell>
          <cell r="G48">
            <v>160.85999999999999</v>
          </cell>
          <cell r="H48">
            <v>-0.04</v>
          </cell>
          <cell r="I48">
            <v>207.10999999999999</v>
          </cell>
          <cell r="J48">
            <v>273.35999999999996</v>
          </cell>
          <cell r="K48">
            <v>0</v>
          </cell>
          <cell r="L48">
            <v>0</v>
          </cell>
          <cell r="M48">
            <v>185.58</v>
          </cell>
          <cell r="N48">
            <v>9.98</v>
          </cell>
          <cell r="O48">
            <v>0</v>
          </cell>
          <cell r="P48">
            <v>0</v>
          </cell>
          <cell r="Q48">
            <v>282.98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</v>
          </cell>
          <cell r="W48">
            <v>0.04</v>
          </cell>
          <cell r="X48">
            <v>3.26</v>
          </cell>
          <cell r="Y48">
            <v>0</v>
          </cell>
          <cell r="Z48">
            <v>123.96</v>
          </cell>
          <cell r="AA48">
            <v>0</v>
          </cell>
          <cell r="AB48">
            <v>0</v>
          </cell>
          <cell r="AC48">
            <v>7.3100000000000005</v>
          </cell>
          <cell r="AD48">
            <v>39.93</v>
          </cell>
          <cell r="AE48">
            <v>0</v>
          </cell>
          <cell r="AF48">
            <v>0.2</v>
          </cell>
          <cell r="AG48">
            <v>0</v>
          </cell>
          <cell r="AH48">
            <v>0</v>
          </cell>
          <cell r="AI48">
            <v>15.120000000000001</v>
          </cell>
          <cell r="AJ48">
            <v>22.78</v>
          </cell>
          <cell r="AK48">
            <v>2.5</v>
          </cell>
          <cell r="AL48">
            <v>1.05</v>
          </cell>
          <cell r="AM48">
            <v>0</v>
          </cell>
          <cell r="AN48">
            <v>1.58</v>
          </cell>
          <cell r="AO48">
            <v>39.15</v>
          </cell>
          <cell r="AP48">
            <v>23.11</v>
          </cell>
          <cell r="AQ48">
            <v>0</v>
          </cell>
          <cell r="AR48">
            <v>35.11</v>
          </cell>
        </row>
      </sheetData>
      <sheetData sheetId="27">
        <row r="7">
          <cell r="Q7">
            <v>2.9</v>
          </cell>
          <cell r="AS7">
            <v>2.9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0.84</v>
          </cell>
          <cell r="AS8">
            <v>0.84</v>
          </cell>
        </row>
        <row r="9">
          <cell r="Q9">
            <v>0.84</v>
          </cell>
          <cell r="AS9">
            <v>0.84</v>
          </cell>
        </row>
        <row r="10">
          <cell r="Q10">
            <v>0</v>
          </cell>
          <cell r="AS10">
            <v>0</v>
          </cell>
        </row>
        <row r="11">
          <cell r="Q11">
            <v>1.23</v>
          </cell>
          <cell r="AS11">
            <v>1.23</v>
          </cell>
        </row>
        <row r="12">
          <cell r="Q12">
            <v>0.83000000000000007</v>
          </cell>
          <cell r="AS12">
            <v>0.83000000000000007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</v>
          </cell>
          <cell r="AS15">
            <v>0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2.06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2.06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0.18</v>
          </cell>
          <cell r="AD46">
            <v>0.18</v>
          </cell>
        </row>
        <row r="48">
          <cell r="E48">
            <v>252.53</v>
          </cell>
          <cell r="F48">
            <v>58.489999999999995</v>
          </cell>
          <cell r="G48">
            <v>58.489999999999995</v>
          </cell>
          <cell r="H48">
            <v>0</v>
          </cell>
          <cell r="I48">
            <v>104.2</v>
          </cell>
          <cell r="J48">
            <v>88.100000000000009</v>
          </cell>
          <cell r="K48">
            <v>0</v>
          </cell>
          <cell r="L48">
            <v>0</v>
          </cell>
          <cell r="M48">
            <v>0</v>
          </cell>
          <cell r="N48">
            <v>1.74</v>
          </cell>
          <cell r="O48">
            <v>0</v>
          </cell>
          <cell r="P48">
            <v>0</v>
          </cell>
          <cell r="Q48">
            <v>123.62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2.9</v>
          </cell>
          <cell r="X48">
            <v>1.3</v>
          </cell>
          <cell r="Y48">
            <v>0</v>
          </cell>
          <cell r="Z48">
            <v>55.84</v>
          </cell>
          <cell r="AA48">
            <v>0.69</v>
          </cell>
          <cell r="AB48">
            <v>0</v>
          </cell>
          <cell r="AC48">
            <v>0</v>
          </cell>
          <cell r="AD48">
            <v>38.880000000000003</v>
          </cell>
          <cell r="AE48">
            <v>0</v>
          </cell>
          <cell r="AF48">
            <v>0.62</v>
          </cell>
          <cell r="AG48">
            <v>0</v>
          </cell>
          <cell r="AH48">
            <v>0</v>
          </cell>
          <cell r="AI48">
            <v>0.21</v>
          </cell>
          <cell r="AJ48">
            <v>3.05</v>
          </cell>
          <cell r="AK48">
            <v>0</v>
          </cell>
          <cell r="AL48">
            <v>0.8</v>
          </cell>
          <cell r="AM48">
            <v>0</v>
          </cell>
          <cell r="AN48">
            <v>2.96</v>
          </cell>
          <cell r="AO48">
            <v>18.43</v>
          </cell>
          <cell r="AP48">
            <v>-2.06</v>
          </cell>
          <cell r="AQ48">
            <v>0</v>
          </cell>
          <cell r="AR48">
            <v>12.450000000000001</v>
          </cell>
        </row>
      </sheetData>
      <sheetData sheetId="28">
        <row r="7">
          <cell r="Q7">
            <v>3</v>
          </cell>
          <cell r="AS7">
            <v>3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2.0499999999999998</v>
          </cell>
          <cell r="AS11">
            <v>2.0499999999999998</v>
          </cell>
        </row>
        <row r="12">
          <cell r="Q12">
            <v>0.95000000000000007</v>
          </cell>
          <cell r="AS12">
            <v>0.95000000000000007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</v>
          </cell>
          <cell r="AS15">
            <v>0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1780.92</v>
          </cell>
          <cell r="F48">
            <v>98.33</v>
          </cell>
          <cell r="G48">
            <v>98.33</v>
          </cell>
          <cell r="H48">
            <v>0</v>
          </cell>
          <cell r="I48">
            <v>302.64999999999998</v>
          </cell>
          <cell r="J48">
            <v>388.85</v>
          </cell>
          <cell r="K48">
            <v>0</v>
          </cell>
          <cell r="L48">
            <v>0</v>
          </cell>
          <cell r="M48">
            <v>802.98</v>
          </cell>
          <cell r="N48">
            <v>0.13</v>
          </cell>
          <cell r="O48">
            <v>0</v>
          </cell>
          <cell r="P48">
            <v>187.98</v>
          </cell>
          <cell r="Q48">
            <v>249.49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82.070000000000007</v>
          </cell>
          <cell r="AA48">
            <v>0.22</v>
          </cell>
          <cell r="AB48">
            <v>0</v>
          </cell>
          <cell r="AC48">
            <v>1</v>
          </cell>
          <cell r="AD48">
            <v>38.86</v>
          </cell>
          <cell r="AE48">
            <v>0</v>
          </cell>
          <cell r="AF48">
            <v>2.0699999999999998</v>
          </cell>
          <cell r="AG48">
            <v>0</v>
          </cell>
          <cell r="AH48">
            <v>0</v>
          </cell>
          <cell r="AI48">
            <v>0.68</v>
          </cell>
          <cell r="AJ48">
            <v>25.98</v>
          </cell>
          <cell r="AK48">
            <v>0</v>
          </cell>
          <cell r="AL48">
            <v>1.91</v>
          </cell>
          <cell r="AM48">
            <v>0</v>
          </cell>
          <cell r="AN48">
            <v>0.05</v>
          </cell>
          <cell r="AO48">
            <v>71.099999999999994</v>
          </cell>
          <cell r="AP48">
            <v>25.55</v>
          </cell>
          <cell r="AQ48">
            <v>0</v>
          </cell>
          <cell r="AR48">
            <v>79.83</v>
          </cell>
        </row>
      </sheetData>
      <sheetData sheetId="29">
        <row r="7">
          <cell r="Q7">
            <v>14.55</v>
          </cell>
          <cell r="AS7">
            <v>14.55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2.1</v>
          </cell>
          <cell r="AS11">
            <v>2.1</v>
          </cell>
        </row>
        <row r="12">
          <cell r="Q12">
            <v>3.15</v>
          </cell>
          <cell r="AS12">
            <v>3.15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9.3000000000000007</v>
          </cell>
          <cell r="AS15">
            <v>9.3000000000000007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6050.1799999999994</v>
          </cell>
          <cell r="F48">
            <v>204.72</v>
          </cell>
          <cell r="G48">
            <v>159.84</v>
          </cell>
          <cell r="H48">
            <v>44.88</v>
          </cell>
          <cell r="I48">
            <v>170.37</v>
          </cell>
          <cell r="J48">
            <v>515.61</v>
          </cell>
          <cell r="K48">
            <v>1504.65</v>
          </cell>
          <cell r="L48">
            <v>0</v>
          </cell>
          <cell r="M48">
            <v>3647.04</v>
          </cell>
          <cell r="N48">
            <v>2.81</v>
          </cell>
          <cell r="O48">
            <v>0</v>
          </cell>
          <cell r="P48">
            <v>4.9800000000000004</v>
          </cell>
          <cell r="Q48">
            <v>314.51</v>
          </cell>
          <cell r="R48">
            <v>93.33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116.96</v>
          </cell>
          <cell r="AA48">
            <v>1.31</v>
          </cell>
          <cell r="AB48">
            <v>0</v>
          </cell>
          <cell r="AC48">
            <v>0</v>
          </cell>
          <cell r="AD48">
            <v>41.1</v>
          </cell>
          <cell r="AE48">
            <v>0</v>
          </cell>
          <cell r="AF48">
            <v>0.71</v>
          </cell>
          <cell r="AG48">
            <v>0</v>
          </cell>
          <cell r="AH48">
            <v>0</v>
          </cell>
          <cell r="AI48">
            <v>0.62</v>
          </cell>
          <cell r="AJ48">
            <v>17.41</v>
          </cell>
          <cell r="AK48">
            <v>0</v>
          </cell>
          <cell r="AL48">
            <v>1.46</v>
          </cell>
          <cell r="AM48">
            <v>0</v>
          </cell>
          <cell r="AN48">
            <v>0.92</v>
          </cell>
          <cell r="AO48">
            <v>37.700000000000003</v>
          </cell>
          <cell r="AP48">
            <v>3</v>
          </cell>
          <cell r="AQ48">
            <v>0</v>
          </cell>
          <cell r="AR48">
            <v>61.76</v>
          </cell>
        </row>
      </sheetData>
      <sheetData sheetId="30">
        <row r="7">
          <cell r="Q7">
            <v>12.799999999999999</v>
          </cell>
          <cell r="AS7">
            <v>12.799999999999999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2.2000000000000002</v>
          </cell>
          <cell r="AS8">
            <v>2.2000000000000002</v>
          </cell>
        </row>
        <row r="9">
          <cell r="Q9">
            <v>2.2000000000000002</v>
          </cell>
          <cell r="AS9">
            <v>2.2000000000000002</v>
          </cell>
        </row>
        <row r="10">
          <cell r="Q10">
            <v>0</v>
          </cell>
          <cell r="AS10">
            <v>0</v>
          </cell>
        </row>
        <row r="11">
          <cell r="Q11">
            <v>3.7499999999999996</v>
          </cell>
          <cell r="AS11">
            <v>3.7499999999999996</v>
          </cell>
        </row>
        <row r="12">
          <cell r="Q12">
            <v>3.35</v>
          </cell>
          <cell r="AS12">
            <v>3.35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3.5</v>
          </cell>
          <cell r="AS15">
            <v>3.5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0.5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0.5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1</v>
          </cell>
          <cell r="AD46">
            <v>1</v>
          </cell>
        </row>
        <row r="48">
          <cell r="E48">
            <v>2428.0699999999997</v>
          </cell>
          <cell r="F48">
            <v>245.18</v>
          </cell>
          <cell r="G48">
            <v>242.75</v>
          </cell>
          <cell r="H48">
            <v>2.4300000000000002</v>
          </cell>
          <cell r="I48">
            <v>254.58999999999997</v>
          </cell>
          <cell r="J48">
            <v>636.18999999999994</v>
          </cell>
          <cell r="K48">
            <v>0</v>
          </cell>
          <cell r="L48">
            <v>0</v>
          </cell>
          <cell r="M48">
            <v>1288.4100000000001</v>
          </cell>
          <cell r="N48">
            <v>3.7</v>
          </cell>
          <cell r="O48">
            <v>0</v>
          </cell>
          <cell r="P48">
            <v>0</v>
          </cell>
          <cell r="Q48">
            <v>335.44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3.08</v>
          </cell>
          <cell r="Y48">
            <v>0</v>
          </cell>
          <cell r="Z48">
            <v>159.75</v>
          </cell>
          <cell r="AA48">
            <v>0</v>
          </cell>
          <cell r="AB48">
            <v>0</v>
          </cell>
          <cell r="AC48">
            <v>0.05</v>
          </cell>
          <cell r="AD48">
            <v>39.25</v>
          </cell>
          <cell r="AE48">
            <v>0</v>
          </cell>
          <cell r="AF48">
            <v>0.55000000000000004</v>
          </cell>
          <cell r="AG48">
            <v>0</v>
          </cell>
          <cell r="AH48">
            <v>0</v>
          </cell>
          <cell r="AI48">
            <v>0.31</v>
          </cell>
          <cell r="AJ48">
            <v>19.84</v>
          </cell>
          <cell r="AK48">
            <v>0</v>
          </cell>
          <cell r="AL48">
            <v>1.28</v>
          </cell>
          <cell r="AM48">
            <v>0</v>
          </cell>
          <cell r="AN48">
            <v>1.51</v>
          </cell>
          <cell r="AO48">
            <v>44.55</v>
          </cell>
          <cell r="AP48">
            <v>65.28</v>
          </cell>
          <cell r="AQ48">
            <v>0</v>
          </cell>
          <cell r="AR48">
            <v>67.099999999999994</v>
          </cell>
        </row>
      </sheetData>
      <sheetData sheetId="31">
        <row r="7">
          <cell r="Q7">
            <v>11</v>
          </cell>
          <cell r="AS7">
            <v>13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0.45</v>
          </cell>
          <cell r="AS8">
            <v>0.45</v>
          </cell>
        </row>
        <row r="9">
          <cell r="Q9">
            <v>0.45</v>
          </cell>
          <cell r="AS9">
            <v>0.45</v>
          </cell>
        </row>
        <row r="10">
          <cell r="Q10">
            <v>0</v>
          </cell>
          <cell r="AS10">
            <v>0</v>
          </cell>
        </row>
        <row r="11">
          <cell r="Q11">
            <v>0.06</v>
          </cell>
          <cell r="AS11">
            <v>2.06</v>
          </cell>
        </row>
        <row r="12">
          <cell r="Q12">
            <v>10.46</v>
          </cell>
          <cell r="AS12">
            <v>10.46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0.03</v>
          </cell>
          <cell r="AS15">
            <v>0.03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0.2</v>
          </cell>
          <cell r="AE19">
            <v>0</v>
          </cell>
          <cell r="AS19">
            <v>0.2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0.04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0.16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5.76</v>
          </cell>
          <cell r="AK46">
            <v>5.76</v>
          </cell>
        </row>
        <row r="48">
          <cell r="E48">
            <v>3275.75</v>
          </cell>
          <cell r="F48">
            <v>224.4</v>
          </cell>
          <cell r="G48">
            <v>220.63000000000002</v>
          </cell>
          <cell r="H48">
            <v>3.77</v>
          </cell>
          <cell r="I48">
            <v>239.79</v>
          </cell>
          <cell r="J48">
            <v>497.45000000000005</v>
          </cell>
          <cell r="K48">
            <v>866.05</v>
          </cell>
          <cell r="L48">
            <v>0</v>
          </cell>
          <cell r="M48">
            <v>1442.3500000000001</v>
          </cell>
          <cell r="N48">
            <v>2.2000000000000002</v>
          </cell>
          <cell r="O48">
            <v>0</v>
          </cell>
          <cell r="P48">
            <v>3.51</v>
          </cell>
          <cell r="Q48">
            <v>390.59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0.22</v>
          </cell>
          <cell r="X48">
            <v>22.06</v>
          </cell>
          <cell r="Y48">
            <v>0</v>
          </cell>
          <cell r="Z48">
            <v>143.52000000000001</v>
          </cell>
          <cell r="AA48">
            <v>0</v>
          </cell>
          <cell r="AB48">
            <v>0</v>
          </cell>
          <cell r="AC48">
            <v>0</v>
          </cell>
          <cell r="AD48">
            <v>63.45</v>
          </cell>
          <cell r="AE48">
            <v>0</v>
          </cell>
          <cell r="AF48">
            <v>1.8800000000000001</v>
          </cell>
          <cell r="AG48">
            <v>0</v>
          </cell>
          <cell r="AH48">
            <v>0</v>
          </cell>
          <cell r="AI48">
            <v>0.11</v>
          </cell>
          <cell r="AJ48">
            <v>18.54</v>
          </cell>
          <cell r="AK48">
            <v>5.76</v>
          </cell>
          <cell r="AL48">
            <v>1.39</v>
          </cell>
          <cell r="AM48">
            <v>0</v>
          </cell>
          <cell r="AN48">
            <v>0.21</v>
          </cell>
          <cell r="AO48">
            <v>42.15</v>
          </cell>
          <cell r="AP48">
            <v>91.3</v>
          </cell>
          <cell r="AQ48">
            <v>0</v>
          </cell>
          <cell r="AR48">
            <v>146.01000000000002</v>
          </cell>
        </row>
      </sheetData>
      <sheetData sheetId="32">
        <row r="7">
          <cell r="Q7">
            <v>1.5500000000000003</v>
          </cell>
          <cell r="AS7">
            <v>1.5500000000000003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0</v>
          </cell>
          <cell r="AS11">
            <v>0</v>
          </cell>
        </row>
        <row r="12">
          <cell r="Q12">
            <v>1.4500000000000002</v>
          </cell>
          <cell r="AS12">
            <v>1.4500000000000002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</v>
          </cell>
          <cell r="AS15">
            <v>0</v>
          </cell>
        </row>
        <row r="16">
          <cell r="Q16">
            <v>0.1</v>
          </cell>
          <cell r="AS16">
            <v>0.1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1339.76</v>
          </cell>
          <cell r="F48">
            <v>6.39</v>
          </cell>
          <cell r="G48">
            <v>5.25</v>
          </cell>
          <cell r="H48">
            <v>1.1399999999999999</v>
          </cell>
          <cell r="I48">
            <v>5.69</v>
          </cell>
          <cell r="J48">
            <v>676.9799999999999</v>
          </cell>
          <cell r="K48">
            <v>0</v>
          </cell>
          <cell r="L48">
            <v>0</v>
          </cell>
          <cell r="M48">
            <v>620.04</v>
          </cell>
          <cell r="N48">
            <v>27.029999999999998</v>
          </cell>
          <cell r="O48">
            <v>0</v>
          </cell>
          <cell r="P48">
            <v>3.64</v>
          </cell>
          <cell r="Q48">
            <v>123.08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7.0000000000000007E-2</v>
          </cell>
          <cell r="X48">
            <v>2.21</v>
          </cell>
          <cell r="Y48">
            <v>0</v>
          </cell>
          <cell r="Z48">
            <v>58.29</v>
          </cell>
          <cell r="AA48">
            <v>0</v>
          </cell>
          <cell r="AB48">
            <v>0</v>
          </cell>
          <cell r="AC48">
            <v>0</v>
          </cell>
          <cell r="AD48">
            <v>20.599999999999998</v>
          </cell>
          <cell r="AE48">
            <v>0</v>
          </cell>
          <cell r="AF48">
            <v>0.17</v>
          </cell>
          <cell r="AG48">
            <v>0</v>
          </cell>
          <cell r="AH48">
            <v>0</v>
          </cell>
          <cell r="AI48">
            <v>0</v>
          </cell>
          <cell r="AJ48">
            <v>3.29</v>
          </cell>
          <cell r="AK48">
            <v>0</v>
          </cell>
          <cell r="AL48">
            <v>1.28</v>
          </cell>
          <cell r="AM48">
            <v>0</v>
          </cell>
          <cell r="AN48">
            <v>0.03</v>
          </cell>
          <cell r="AO48">
            <v>17.399999999999999</v>
          </cell>
          <cell r="AP48">
            <v>18.489999999999998</v>
          </cell>
          <cell r="AQ48">
            <v>0</v>
          </cell>
          <cell r="AR48">
            <v>39.68</v>
          </cell>
        </row>
      </sheetData>
      <sheetData sheetId="33">
        <row r="7">
          <cell r="Q7">
            <v>6.05</v>
          </cell>
          <cell r="AS7">
            <v>6.05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0.05</v>
          </cell>
          <cell r="AS11">
            <v>0.05</v>
          </cell>
        </row>
        <row r="12">
          <cell r="Q12">
            <v>2.7</v>
          </cell>
          <cell r="AS12">
            <v>2.7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3.3</v>
          </cell>
          <cell r="AS15">
            <v>3.3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0.6</v>
          </cell>
          <cell r="AE19">
            <v>0</v>
          </cell>
          <cell r="AS19">
            <v>1.1000000000000001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0.5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0.6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0.45</v>
          </cell>
          <cell r="Z46">
            <v>0.45</v>
          </cell>
        </row>
        <row r="48">
          <cell r="E48">
            <v>16385.190000000002</v>
          </cell>
          <cell r="F48">
            <v>45.52</v>
          </cell>
          <cell r="G48">
            <v>40.29</v>
          </cell>
          <cell r="H48">
            <v>5.23</v>
          </cell>
          <cell r="I48">
            <v>111.41</v>
          </cell>
          <cell r="J48">
            <v>439.64</v>
          </cell>
          <cell r="K48">
            <v>4617.51</v>
          </cell>
          <cell r="L48">
            <v>0</v>
          </cell>
          <cell r="M48">
            <v>11164.230000000001</v>
          </cell>
          <cell r="N48">
            <v>6.89</v>
          </cell>
          <cell r="O48">
            <v>0</v>
          </cell>
          <cell r="P48">
            <v>0</v>
          </cell>
          <cell r="Q48">
            <v>233.75</v>
          </cell>
          <cell r="R48">
            <v>7.81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4.79</v>
          </cell>
          <cell r="X48">
            <v>1.99</v>
          </cell>
          <cell r="Y48">
            <v>0</v>
          </cell>
          <cell r="Z48">
            <v>72.430000000000007</v>
          </cell>
          <cell r="AA48">
            <v>0</v>
          </cell>
          <cell r="AB48">
            <v>0</v>
          </cell>
          <cell r="AC48">
            <v>0</v>
          </cell>
          <cell r="AD48">
            <v>38.1</v>
          </cell>
          <cell r="AE48">
            <v>0</v>
          </cell>
          <cell r="AF48">
            <v>0.22</v>
          </cell>
          <cell r="AG48">
            <v>0</v>
          </cell>
          <cell r="AH48">
            <v>0</v>
          </cell>
          <cell r="AI48">
            <v>2.2999999999999998</v>
          </cell>
          <cell r="AJ48">
            <v>7.73</v>
          </cell>
          <cell r="AK48">
            <v>0</v>
          </cell>
          <cell r="AL48">
            <v>1.1200000000000001</v>
          </cell>
          <cell r="AM48">
            <v>0</v>
          </cell>
          <cell r="AN48">
            <v>0.06</v>
          </cell>
          <cell r="AO48">
            <v>97.2</v>
          </cell>
          <cell r="AP48">
            <v>0</v>
          </cell>
          <cell r="AQ48">
            <v>0</v>
          </cell>
          <cell r="AR48">
            <v>517.49</v>
          </cell>
        </row>
      </sheetData>
      <sheetData sheetId="34">
        <row r="7">
          <cell r="Q7">
            <v>0.1</v>
          </cell>
          <cell r="AS7">
            <v>0.1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0</v>
          </cell>
          <cell r="AS11">
            <v>0</v>
          </cell>
        </row>
        <row r="12">
          <cell r="Q12">
            <v>0.1</v>
          </cell>
          <cell r="AS12">
            <v>0.1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</v>
          </cell>
          <cell r="AS15">
            <v>0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0.18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0.18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</v>
          </cell>
        </row>
        <row r="48">
          <cell r="E48">
            <v>4258.54</v>
          </cell>
          <cell r="F48">
            <v>42.67</v>
          </cell>
          <cell r="G48">
            <v>42.67</v>
          </cell>
          <cell r="H48">
            <v>0</v>
          </cell>
          <cell r="I48">
            <v>76.930000000000007</v>
          </cell>
          <cell r="J48">
            <v>175.68</v>
          </cell>
          <cell r="K48">
            <v>3093.06</v>
          </cell>
          <cell r="L48">
            <v>0</v>
          </cell>
          <cell r="M48">
            <v>868.8</v>
          </cell>
          <cell r="N48">
            <v>1.41</v>
          </cell>
          <cell r="O48">
            <v>0</v>
          </cell>
          <cell r="P48">
            <v>0</v>
          </cell>
          <cell r="Q48">
            <v>270.90999999999997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0.18</v>
          </cell>
          <cell r="X48">
            <v>0</v>
          </cell>
          <cell r="Y48">
            <v>0</v>
          </cell>
          <cell r="Z48">
            <v>85.95</v>
          </cell>
          <cell r="AA48">
            <v>0</v>
          </cell>
          <cell r="AB48">
            <v>0</v>
          </cell>
          <cell r="AC48">
            <v>0</v>
          </cell>
          <cell r="AD48">
            <v>15.37</v>
          </cell>
          <cell r="AE48">
            <v>0</v>
          </cell>
          <cell r="AF48">
            <v>0.18</v>
          </cell>
          <cell r="AG48">
            <v>0</v>
          </cell>
          <cell r="AH48">
            <v>0</v>
          </cell>
          <cell r="AI48">
            <v>0.31</v>
          </cell>
          <cell r="AJ48">
            <v>8.4700000000000006</v>
          </cell>
          <cell r="AK48">
            <v>0</v>
          </cell>
          <cell r="AL48">
            <v>0.62000000000000011</v>
          </cell>
          <cell r="AM48">
            <v>0</v>
          </cell>
          <cell r="AN48">
            <v>0</v>
          </cell>
          <cell r="AO48">
            <v>159.82</v>
          </cell>
          <cell r="AP48">
            <v>0.02</v>
          </cell>
          <cell r="AQ48">
            <v>0</v>
          </cell>
          <cell r="AR48">
            <v>569.91999999999996</v>
          </cell>
        </row>
      </sheetData>
      <sheetData sheetId="35">
        <row r="7">
          <cell r="Q7">
            <v>3.4400000000000004</v>
          </cell>
          <cell r="AS7">
            <v>6.44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2.25</v>
          </cell>
          <cell r="AS11">
            <v>2.25</v>
          </cell>
        </row>
        <row r="12">
          <cell r="Q12">
            <v>1.1900000000000002</v>
          </cell>
          <cell r="AS12">
            <v>1.1900000000000002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P15">
            <v>3</v>
          </cell>
          <cell r="Q15">
            <v>0</v>
          </cell>
          <cell r="AS15">
            <v>3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0.06</v>
          </cell>
          <cell r="AE19">
            <v>0</v>
          </cell>
          <cell r="AS19">
            <v>0.62000000000000011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0.56000000000000005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0.06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0.2</v>
          </cell>
          <cell r="Z46">
            <v>0.2</v>
          </cell>
        </row>
        <row r="48">
          <cell r="E48">
            <v>10748.23</v>
          </cell>
          <cell r="F48">
            <v>178.17</v>
          </cell>
          <cell r="G48">
            <v>178.17</v>
          </cell>
          <cell r="H48">
            <v>0</v>
          </cell>
          <cell r="I48">
            <v>203</v>
          </cell>
          <cell r="J48">
            <v>519.19999999999993</v>
          </cell>
          <cell r="K48">
            <v>2844.04</v>
          </cell>
          <cell r="L48">
            <v>5847.88</v>
          </cell>
          <cell r="M48">
            <v>1147.98</v>
          </cell>
          <cell r="N48">
            <v>4.97</v>
          </cell>
          <cell r="O48">
            <v>0</v>
          </cell>
          <cell r="P48">
            <v>3</v>
          </cell>
          <cell r="Q48">
            <v>397.89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3.14</v>
          </cell>
          <cell r="Y48">
            <v>0</v>
          </cell>
          <cell r="Z48">
            <v>128.39000000000001</v>
          </cell>
          <cell r="AA48">
            <v>0</v>
          </cell>
          <cell r="AB48">
            <v>0</v>
          </cell>
          <cell r="AC48">
            <v>1</v>
          </cell>
          <cell r="AD48">
            <v>60.37</v>
          </cell>
          <cell r="AE48">
            <v>0</v>
          </cell>
          <cell r="AF48">
            <v>0.38</v>
          </cell>
          <cell r="AG48">
            <v>0</v>
          </cell>
          <cell r="AH48">
            <v>0</v>
          </cell>
          <cell r="AI48">
            <v>4.62</v>
          </cell>
          <cell r="AJ48">
            <v>15.66</v>
          </cell>
          <cell r="AK48">
            <v>17.739999999999998</v>
          </cell>
          <cell r="AL48">
            <v>2.23</v>
          </cell>
          <cell r="AM48">
            <v>0.34</v>
          </cell>
          <cell r="AN48">
            <v>0.77</v>
          </cell>
          <cell r="AO48">
            <v>136.61000000000001</v>
          </cell>
          <cell r="AP48">
            <v>26.64</v>
          </cell>
          <cell r="AQ48">
            <v>0</v>
          </cell>
          <cell r="AR48">
            <v>83.929999999999993</v>
          </cell>
        </row>
      </sheetData>
      <sheetData sheetId="36">
        <row r="7">
          <cell r="Q7">
            <v>0.65</v>
          </cell>
          <cell r="AS7">
            <v>0.65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AS8">
            <v>0</v>
          </cell>
        </row>
        <row r="9">
          <cell r="Q9">
            <v>0</v>
          </cell>
          <cell r="AS9">
            <v>0</v>
          </cell>
        </row>
        <row r="10">
          <cell r="Q10">
            <v>0</v>
          </cell>
          <cell r="AS10">
            <v>0</v>
          </cell>
        </row>
        <row r="11">
          <cell r="Q11">
            <v>0</v>
          </cell>
          <cell r="AS11">
            <v>0</v>
          </cell>
        </row>
        <row r="12">
          <cell r="Q12">
            <v>0.65</v>
          </cell>
          <cell r="AS12">
            <v>0.65</v>
          </cell>
        </row>
        <row r="13">
          <cell r="Q13">
            <v>0</v>
          </cell>
          <cell r="AS13">
            <v>0</v>
          </cell>
        </row>
        <row r="14">
          <cell r="Q14">
            <v>0</v>
          </cell>
          <cell r="AS14">
            <v>0</v>
          </cell>
        </row>
        <row r="15">
          <cell r="Q15">
            <v>0</v>
          </cell>
          <cell r="AS15">
            <v>0</v>
          </cell>
        </row>
        <row r="16">
          <cell r="Q16">
            <v>0</v>
          </cell>
          <cell r="AS16">
            <v>0</v>
          </cell>
        </row>
        <row r="17">
          <cell r="Q17">
            <v>0</v>
          </cell>
          <cell r="AS17">
            <v>0</v>
          </cell>
        </row>
        <row r="18">
          <cell r="Q18">
            <v>0</v>
          </cell>
          <cell r="AS18">
            <v>0</v>
          </cell>
        </row>
        <row r="19">
          <cell r="AD19">
            <v>0</v>
          </cell>
          <cell r="AE19">
            <v>0</v>
          </cell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S27">
            <v>0</v>
          </cell>
        </row>
        <row r="28">
          <cell r="AS28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E46">
            <v>0</v>
          </cell>
          <cell r="F46">
            <v>0</v>
          </cell>
          <cell r="Q46">
            <v>0.05</v>
          </cell>
          <cell r="AC46">
            <v>0.05</v>
          </cell>
        </row>
        <row r="48">
          <cell r="E48">
            <v>6013.2800000000007</v>
          </cell>
          <cell r="F48">
            <v>305.66000000000003</v>
          </cell>
          <cell r="G48">
            <v>303.72000000000003</v>
          </cell>
          <cell r="H48">
            <v>1.93</v>
          </cell>
          <cell r="I48">
            <v>167.24</v>
          </cell>
          <cell r="J48">
            <v>1614.8999999999999</v>
          </cell>
          <cell r="K48">
            <v>1630.62</v>
          </cell>
          <cell r="L48">
            <v>0</v>
          </cell>
          <cell r="M48">
            <v>2291.4699999999998</v>
          </cell>
          <cell r="N48">
            <v>3.39</v>
          </cell>
          <cell r="O48">
            <v>0</v>
          </cell>
          <cell r="P48">
            <v>0</v>
          </cell>
          <cell r="Q48">
            <v>375.25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121.34</v>
          </cell>
          <cell r="AA48">
            <v>0</v>
          </cell>
          <cell r="AB48">
            <v>0</v>
          </cell>
          <cell r="AC48">
            <v>0.05</v>
          </cell>
          <cell r="AD48">
            <v>37.479999999999997</v>
          </cell>
          <cell r="AE48">
            <v>0</v>
          </cell>
          <cell r="AF48">
            <v>0.17</v>
          </cell>
          <cell r="AG48">
            <v>0</v>
          </cell>
          <cell r="AH48">
            <v>0</v>
          </cell>
          <cell r="AI48">
            <v>4.99</v>
          </cell>
          <cell r="AJ48">
            <v>26.9</v>
          </cell>
          <cell r="AK48">
            <v>0</v>
          </cell>
          <cell r="AL48">
            <v>0.78</v>
          </cell>
          <cell r="AM48">
            <v>0</v>
          </cell>
          <cell r="AN48">
            <v>2.1</v>
          </cell>
          <cell r="AO48">
            <v>85.03</v>
          </cell>
          <cell r="AP48">
            <v>96.4</v>
          </cell>
          <cell r="AQ48">
            <v>0</v>
          </cell>
          <cell r="AR48">
            <v>461.72999999999996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showZeros="0" topLeftCell="D1" zoomScale="160" zoomScaleNormal="160" workbookViewId="0">
      <selection activeCell="B13" sqref="B13"/>
    </sheetView>
  </sheetViews>
  <sheetFormatPr defaultRowHeight="15.75"/>
  <cols>
    <col min="1" max="1" width="3.85546875" style="6" customWidth="1"/>
    <col min="2" max="2" width="26.42578125" style="5" customWidth="1"/>
    <col min="3" max="3" width="5.85546875" style="6" customWidth="1"/>
    <col min="4" max="4" width="9.28515625" style="5" customWidth="1"/>
    <col min="5" max="26" width="7" style="5" customWidth="1"/>
    <col min="27" max="27" width="6.140625" style="5" customWidth="1"/>
    <col min="28" max="28" width="4.5703125" style="5" customWidth="1"/>
    <col min="29" max="29" width="4.7109375" style="5" customWidth="1"/>
    <col min="30" max="32" width="5.42578125" style="5" customWidth="1"/>
    <col min="33" max="34" width="4.7109375" style="5" customWidth="1"/>
    <col min="35" max="35" width="5.7109375" style="5" customWidth="1"/>
    <col min="36" max="36" width="5.85546875" style="5" customWidth="1"/>
    <col min="37" max="16384" width="9.140625" style="5"/>
  </cols>
  <sheetData>
    <row r="1" spans="1:38" ht="35.1" customHeight="1">
      <c r="B1" s="175" t="s">
        <v>169</v>
      </c>
      <c r="C1" s="175"/>
      <c r="D1" s="175"/>
      <c r="E1" s="175"/>
      <c r="F1" s="175" t="s">
        <v>170</v>
      </c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38"/>
      <c r="AB1" s="38"/>
      <c r="AC1" s="38"/>
      <c r="AD1" s="38"/>
      <c r="AE1" s="38"/>
      <c r="AF1" s="38"/>
      <c r="AG1" s="38"/>
      <c r="AH1" s="38"/>
      <c r="AI1" s="38"/>
    </row>
    <row r="2" spans="1:38" ht="6.75" customHeight="1">
      <c r="A2" s="27"/>
      <c r="B2" s="24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8" s="30" customFormat="1" ht="20.100000000000001" customHeight="1">
      <c r="A3" s="177" t="s">
        <v>252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8" s="1" customFormat="1" ht="15" customHeight="1">
      <c r="A4" s="178" t="s">
        <v>253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31"/>
      <c r="AL4" s="31"/>
    </row>
    <row r="5" spans="1:38" ht="6.75" customHeight="1">
      <c r="A5" s="176" t="s">
        <v>27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8" s="43" customFormat="1" ht="12" customHeight="1">
      <c r="A6" s="168" t="s">
        <v>15</v>
      </c>
      <c r="B6" s="170" t="s">
        <v>134</v>
      </c>
      <c r="C6" s="172" t="s">
        <v>19</v>
      </c>
      <c r="D6" s="173" t="s">
        <v>123</v>
      </c>
      <c r="E6" s="42" t="s">
        <v>200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38" s="43" customFormat="1" ht="37.5" customHeight="1">
      <c r="A7" s="169"/>
      <c r="B7" s="171"/>
      <c r="C7" s="169"/>
      <c r="D7" s="174"/>
      <c r="E7" s="33" t="s">
        <v>171</v>
      </c>
      <c r="F7" s="33" t="s">
        <v>172</v>
      </c>
      <c r="G7" s="33" t="s">
        <v>173</v>
      </c>
      <c r="H7" s="33" t="s">
        <v>174</v>
      </c>
      <c r="I7" s="33" t="s">
        <v>175</v>
      </c>
      <c r="J7" s="33" t="s">
        <v>176</v>
      </c>
      <c r="K7" s="33" t="s">
        <v>177</v>
      </c>
      <c r="L7" s="33" t="s">
        <v>178</v>
      </c>
      <c r="M7" s="33" t="s">
        <v>179</v>
      </c>
      <c r="N7" s="33" t="s">
        <v>180</v>
      </c>
      <c r="O7" s="33" t="s">
        <v>181</v>
      </c>
      <c r="P7" s="33" t="s">
        <v>182</v>
      </c>
      <c r="Q7" s="33" t="s">
        <v>183</v>
      </c>
      <c r="R7" s="33" t="s">
        <v>184</v>
      </c>
      <c r="S7" s="33" t="s">
        <v>185</v>
      </c>
      <c r="T7" s="33" t="s">
        <v>186</v>
      </c>
      <c r="U7" s="33" t="s">
        <v>201</v>
      </c>
      <c r="V7" s="33" t="s">
        <v>187</v>
      </c>
      <c r="W7" s="33" t="s">
        <v>188</v>
      </c>
      <c r="X7" s="33" t="s">
        <v>189</v>
      </c>
      <c r="Y7" s="33" t="s">
        <v>190</v>
      </c>
      <c r="Z7" s="33" t="s">
        <v>191</v>
      </c>
    </row>
    <row r="8" spans="1:38" s="43" customFormat="1" ht="15" customHeight="1">
      <c r="A8" s="34">
        <v>-1</v>
      </c>
      <c r="B8" s="34">
        <v>-2</v>
      </c>
      <c r="C8" s="34">
        <v>-3</v>
      </c>
      <c r="D8" s="34" t="s">
        <v>192</v>
      </c>
      <c r="E8" s="34">
        <v>-5</v>
      </c>
      <c r="F8" s="34">
        <v>-6</v>
      </c>
      <c r="G8" s="34">
        <v>-7</v>
      </c>
      <c r="H8" s="34">
        <v>-8</v>
      </c>
      <c r="I8" s="34">
        <v>-9</v>
      </c>
      <c r="J8" s="34">
        <v>-10</v>
      </c>
      <c r="K8" s="34">
        <v>-11</v>
      </c>
      <c r="L8" s="34">
        <v>-12</v>
      </c>
      <c r="M8" s="34">
        <v>-13</v>
      </c>
      <c r="N8" s="34">
        <v>-14</v>
      </c>
      <c r="O8" s="34">
        <v>-15</v>
      </c>
      <c r="P8" s="34">
        <v>-16</v>
      </c>
      <c r="Q8" s="34">
        <v>-17</v>
      </c>
      <c r="R8" s="34">
        <v>-18</v>
      </c>
      <c r="S8" s="34">
        <v>-19</v>
      </c>
      <c r="T8" s="34">
        <v>-20</v>
      </c>
      <c r="U8" s="34">
        <v>-21</v>
      </c>
      <c r="V8" s="34">
        <v>-22</v>
      </c>
      <c r="W8" s="34">
        <v>-23</v>
      </c>
      <c r="X8" s="34">
        <v>-24</v>
      </c>
      <c r="Y8" s="34">
        <v>-25</v>
      </c>
      <c r="Z8" s="34">
        <v>-26</v>
      </c>
    </row>
    <row r="9" spans="1:38" s="61" customFormat="1" ht="15" customHeight="1">
      <c r="A9" s="44">
        <v>1</v>
      </c>
      <c r="B9" s="44" t="s">
        <v>28</v>
      </c>
      <c r="C9" s="45" t="s">
        <v>20</v>
      </c>
      <c r="D9" s="46">
        <f>'[1]H08-CC HUYEN'!E47</f>
        <v>114210.33999999998</v>
      </c>
      <c r="E9" s="46">
        <f t="array" ref="E9:E48">TRANSPOSE('[1]TT HUONG KHE'!E48:AR48)</f>
        <v>283.82</v>
      </c>
      <c r="F9" s="46">
        <f t="array" ref="F9:F48">TRANSPOSE('[1]PHUONG MY'!E48:AR48)</f>
        <v>4212.88</v>
      </c>
      <c r="G9" s="46">
        <f t="array" ref="G9:G48">TRANSPOSE('[1]HA LINH'!E48:AR48)</f>
        <v>6095.76</v>
      </c>
      <c r="H9" s="46">
        <f t="array" ref="H9:H48">TRANSPOSE('[1]HUONG THUY'!E48:AR48)</f>
        <v>4870.4299999999994</v>
      </c>
      <c r="I9" s="46">
        <f t="array" ref="I9:I48">TRANSPOSE('[1]HOA HAI'!E48:AR48)</f>
        <v>15027.45</v>
      </c>
      <c r="J9" s="46">
        <f t="array" ref="J9:J48">TRANSPOSE('[1]PHUONG DIEN'!E48:AR48)</f>
        <v>1061</v>
      </c>
      <c r="K9" s="46">
        <f t="array" ref="K9:K48">TRANSPOSE('[1]PHUC DONG'!E48:AR48)</f>
        <v>1642.99</v>
      </c>
      <c r="L9" s="46">
        <f t="array" ref="L9:L48">TRANSPOSE('[1]LOC YEN'!E48:AR48)</f>
        <v>9763.9600000000009</v>
      </c>
      <c r="M9" s="46">
        <f t="array" ref="M9:M48">TRANSPOSE('[1]HUONG BINH'!E48:AR48)</f>
        <v>3130.4399999999996</v>
      </c>
      <c r="N9" s="46">
        <f t="array" ref="N9:N48">TRANSPOSE('[1]HUONG LONG'!E48:AR48)</f>
        <v>1170.04</v>
      </c>
      <c r="O9" s="46">
        <f t="array" ref="O9:O48">TRANSPOSE('[1]PHU GIA'!E48:AR48)</f>
        <v>13582.27</v>
      </c>
      <c r="P9" s="46">
        <f t="array" ref="P9:P48">TRANSPOSE('[1]GIA PHO'!E48:AR48)</f>
        <v>836.84999999999991</v>
      </c>
      <c r="Q9" s="46">
        <f t="array" ref="Q9:Q48">TRANSPOSE('[1]PHU PHONG'!E48:AR48)</f>
        <v>252.53</v>
      </c>
      <c r="R9" s="46">
        <f t="array" ref="R9:R48">TRANSPOSE('[1]HUONG DO'!E48:AR48)</f>
        <v>1780.92</v>
      </c>
      <c r="S9" s="46">
        <f t="array" ref="S9:S48">TRANSPOSE('[1]HUONG VINH'!E48:AR48)</f>
        <v>6050.1799999999994</v>
      </c>
      <c r="T9" s="46">
        <f t="array" ref="T9:T48">TRANSPOSE('[1]HUONG XUAN'!E48:AR48)</f>
        <v>2428.0699999999997</v>
      </c>
      <c r="U9" s="46">
        <f t="array" ref="U9:U48">TRANSPOSE('[1]PHUC TRACH'!E48:AR48)</f>
        <v>3275.75</v>
      </c>
      <c r="V9" s="46">
        <f t="array" ref="V9:V48">TRANSPOSE('[1]HUONG TRA'!E48:AR48)</f>
        <v>1339.76</v>
      </c>
      <c r="W9" s="46">
        <f t="array" ref="W9:W48">TRANSPOSE('[1]HUONG LAM'!E48:AR48)</f>
        <v>16385.190000000002</v>
      </c>
      <c r="X9" s="46">
        <f t="array" ref="X9:X48">TRANSPOSE('[1]HUONG LIEN'!E48:AR48)</f>
        <v>4258.54</v>
      </c>
      <c r="Y9" s="46">
        <f t="array" ref="Y9:Y48">TRANSPOSE('[1]HUONG TRACH'!E48:AR48)</f>
        <v>10748.23</v>
      </c>
      <c r="Z9" s="46">
        <f t="array" ref="Z9:Z48">TRANSPOSE('[1]HUONG GIANG'!E48:AR48)</f>
        <v>6013.2800000000007</v>
      </c>
    </row>
    <row r="10" spans="1:38" s="43" customFormat="1" ht="15" customHeight="1">
      <c r="A10" s="47" t="s">
        <v>0</v>
      </c>
      <c r="B10" s="47" t="s">
        <v>69</v>
      </c>
      <c r="C10" s="48" t="s">
        <v>70</v>
      </c>
      <c r="D10" s="49">
        <f>'[1]H08-CC HUYEN'!F47</f>
        <v>4318</v>
      </c>
      <c r="E10" s="49">
        <v>14.41</v>
      </c>
      <c r="F10" s="49">
        <v>282.56</v>
      </c>
      <c r="G10" s="49">
        <v>239.7</v>
      </c>
      <c r="H10" s="49">
        <v>297.76</v>
      </c>
      <c r="I10" s="49">
        <v>453.43</v>
      </c>
      <c r="J10" s="49">
        <v>129.23999999999998</v>
      </c>
      <c r="K10" s="49">
        <v>397.96</v>
      </c>
      <c r="L10" s="49">
        <v>131.97999999999999</v>
      </c>
      <c r="M10" s="49">
        <v>310.05</v>
      </c>
      <c r="N10" s="49">
        <v>295.21999999999997</v>
      </c>
      <c r="O10" s="49">
        <v>195.33999999999997</v>
      </c>
      <c r="P10" s="49">
        <v>160.82</v>
      </c>
      <c r="Q10" s="49">
        <v>58.489999999999995</v>
      </c>
      <c r="R10" s="49">
        <v>98.33</v>
      </c>
      <c r="S10" s="49">
        <v>204.72</v>
      </c>
      <c r="T10" s="49">
        <v>245.18</v>
      </c>
      <c r="U10" s="49">
        <v>224.4</v>
      </c>
      <c r="V10" s="49">
        <v>6.39</v>
      </c>
      <c r="W10" s="49">
        <v>45.52</v>
      </c>
      <c r="X10" s="49">
        <v>42.67</v>
      </c>
      <c r="Y10" s="49">
        <v>178.17</v>
      </c>
      <c r="Z10" s="49">
        <v>305.66000000000003</v>
      </c>
    </row>
    <row r="11" spans="1:38" s="53" customFormat="1" ht="15" customHeight="1">
      <c r="A11" s="50"/>
      <c r="B11" s="50" t="s">
        <v>67</v>
      </c>
      <c r="C11" s="51" t="s">
        <v>68</v>
      </c>
      <c r="D11" s="52">
        <f>'[1]H08-CC HUYEN'!G47</f>
        <v>3925.67</v>
      </c>
      <c r="E11" s="52">
        <v>14.41</v>
      </c>
      <c r="F11" s="52">
        <v>47.35</v>
      </c>
      <c r="G11" s="52">
        <v>239.7</v>
      </c>
      <c r="H11" s="52">
        <v>297.76</v>
      </c>
      <c r="I11" s="52">
        <v>453.43</v>
      </c>
      <c r="J11" s="52">
        <v>67.180000000000007</v>
      </c>
      <c r="K11" s="52">
        <v>380.59999999999997</v>
      </c>
      <c r="L11" s="52">
        <v>131.97999999999999</v>
      </c>
      <c r="M11" s="52">
        <v>309.27000000000004</v>
      </c>
      <c r="N11" s="52">
        <v>277.64999999999998</v>
      </c>
      <c r="O11" s="52">
        <v>195.33999999999997</v>
      </c>
      <c r="P11" s="52">
        <v>160.85999999999999</v>
      </c>
      <c r="Q11" s="52">
        <v>58.489999999999995</v>
      </c>
      <c r="R11" s="52">
        <v>98.33</v>
      </c>
      <c r="S11" s="52">
        <v>159.84</v>
      </c>
      <c r="T11" s="52">
        <v>242.75</v>
      </c>
      <c r="U11" s="52">
        <v>220.63000000000002</v>
      </c>
      <c r="V11" s="52">
        <v>5.25</v>
      </c>
      <c r="W11" s="52">
        <v>40.29</v>
      </c>
      <c r="X11" s="52">
        <v>42.67</v>
      </c>
      <c r="Y11" s="52">
        <v>178.17</v>
      </c>
      <c r="Z11" s="52">
        <v>303.72000000000003</v>
      </c>
    </row>
    <row r="12" spans="1:38" s="53" customFormat="1" ht="15" customHeight="1">
      <c r="A12" s="50"/>
      <c r="B12" s="50" t="s">
        <v>159</v>
      </c>
      <c r="C12" s="51" t="s">
        <v>158</v>
      </c>
      <c r="D12" s="52">
        <f>'[1]H08-CC HUYEN'!H47</f>
        <v>392.31999999999994</v>
      </c>
      <c r="E12" s="52">
        <v>0</v>
      </c>
      <c r="F12" s="52">
        <v>235.21</v>
      </c>
      <c r="G12" s="52">
        <v>0</v>
      </c>
      <c r="H12" s="52">
        <v>0</v>
      </c>
      <c r="I12" s="52">
        <v>0</v>
      </c>
      <c r="J12" s="52">
        <v>62.06</v>
      </c>
      <c r="K12" s="52">
        <v>17.36</v>
      </c>
      <c r="L12" s="52">
        <v>0</v>
      </c>
      <c r="M12" s="52">
        <v>0.78</v>
      </c>
      <c r="N12" s="52">
        <v>17.57</v>
      </c>
      <c r="O12" s="52">
        <v>0</v>
      </c>
      <c r="P12" s="52">
        <v>-0.04</v>
      </c>
      <c r="Q12" s="52">
        <v>0</v>
      </c>
      <c r="R12" s="52">
        <v>0</v>
      </c>
      <c r="S12" s="52">
        <v>44.88</v>
      </c>
      <c r="T12" s="52">
        <v>2.4300000000000002</v>
      </c>
      <c r="U12" s="52">
        <v>3.77</v>
      </c>
      <c r="V12" s="52">
        <v>1.1399999999999999</v>
      </c>
      <c r="W12" s="52">
        <v>5.23</v>
      </c>
      <c r="X12" s="52">
        <v>0</v>
      </c>
      <c r="Y12" s="52">
        <v>0</v>
      </c>
      <c r="Z12" s="52">
        <v>1.93</v>
      </c>
    </row>
    <row r="13" spans="1:38" s="43" customFormat="1" ht="15" customHeight="1">
      <c r="A13" s="47" t="s">
        <v>1</v>
      </c>
      <c r="B13" s="47" t="s">
        <v>93</v>
      </c>
      <c r="C13" s="48" t="s">
        <v>45</v>
      </c>
      <c r="D13" s="49">
        <f>'[1]H08-CC HUYEN'!I47</f>
        <v>3872.75</v>
      </c>
      <c r="E13" s="49">
        <v>30.2</v>
      </c>
      <c r="F13" s="49">
        <v>258.83000000000004</v>
      </c>
      <c r="G13" s="49">
        <v>331.96000000000004</v>
      </c>
      <c r="H13" s="49">
        <v>270.06</v>
      </c>
      <c r="I13" s="49">
        <v>173.12</v>
      </c>
      <c r="J13" s="49">
        <v>155.26000000000002</v>
      </c>
      <c r="K13" s="49">
        <v>152.44</v>
      </c>
      <c r="L13" s="49">
        <v>327.48</v>
      </c>
      <c r="M13" s="49">
        <v>143.34</v>
      </c>
      <c r="N13" s="49">
        <v>58.15</v>
      </c>
      <c r="O13" s="49">
        <v>128.93</v>
      </c>
      <c r="P13" s="49">
        <v>207.10999999999999</v>
      </c>
      <c r="Q13" s="49">
        <v>104.2</v>
      </c>
      <c r="R13" s="49">
        <v>302.64999999999998</v>
      </c>
      <c r="S13" s="49">
        <v>170.37</v>
      </c>
      <c r="T13" s="49">
        <v>254.58999999999997</v>
      </c>
      <c r="U13" s="49">
        <v>239.79</v>
      </c>
      <c r="V13" s="49">
        <v>5.69</v>
      </c>
      <c r="W13" s="49">
        <v>111.41</v>
      </c>
      <c r="X13" s="49">
        <v>76.930000000000007</v>
      </c>
      <c r="Y13" s="49">
        <v>203</v>
      </c>
      <c r="Z13" s="49">
        <v>167.24</v>
      </c>
    </row>
    <row r="14" spans="1:38" s="43" customFormat="1" ht="15" customHeight="1">
      <c r="A14" s="47" t="s">
        <v>2</v>
      </c>
      <c r="B14" s="47" t="s">
        <v>30</v>
      </c>
      <c r="C14" s="48" t="s">
        <v>35</v>
      </c>
      <c r="D14" s="49">
        <f>'[1]H08-CC HUYEN'!J47</f>
        <v>17586.520000000004</v>
      </c>
      <c r="E14" s="49">
        <v>222.56</v>
      </c>
      <c r="F14" s="49">
        <v>1083.47</v>
      </c>
      <c r="G14" s="49">
        <v>4113.6100000000006</v>
      </c>
      <c r="H14" s="49">
        <v>3132.13</v>
      </c>
      <c r="I14" s="49">
        <v>323.49</v>
      </c>
      <c r="J14" s="49">
        <v>261.5</v>
      </c>
      <c r="K14" s="49">
        <v>952.49</v>
      </c>
      <c r="L14" s="49">
        <v>434.05</v>
      </c>
      <c r="M14" s="49">
        <v>530.54999999999995</v>
      </c>
      <c r="N14" s="49">
        <v>406.19</v>
      </c>
      <c r="O14" s="49">
        <v>300.52</v>
      </c>
      <c r="P14" s="49">
        <v>273.35999999999996</v>
      </c>
      <c r="Q14" s="49">
        <v>88.100000000000009</v>
      </c>
      <c r="R14" s="49">
        <v>388.85</v>
      </c>
      <c r="S14" s="49">
        <v>515.61</v>
      </c>
      <c r="T14" s="49">
        <v>636.18999999999994</v>
      </c>
      <c r="U14" s="49">
        <v>497.45000000000005</v>
      </c>
      <c r="V14" s="49">
        <v>676.9799999999999</v>
      </c>
      <c r="W14" s="49">
        <v>439.64</v>
      </c>
      <c r="X14" s="49">
        <v>175.68</v>
      </c>
      <c r="Y14" s="49">
        <v>519.19999999999993</v>
      </c>
      <c r="Z14" s="49">
        <v>1614.8999999999999</v>
      </c>
    </row>
    <row r="15" spans="1:38" s="43" customFormat="1" ht="15" customHeight="1">
      <c r="A15" s="47" t="s">
        <v>3</v>
      </c>
      <c r="B15" s="47" t="s">
        <v>10</v>
      </c>
      <c r="C15" s="48" t="s">
        <v>21</v>
      </c>
      <c r="D15" s="49">
        <f>'[1]H08-CC HUYEN'!K47</f>
        <v>29926.65</v>
      </c>
      <c r="E15" s="49">
        <v>0</v>
      </c>
      <c r="F15" s="49">
        <v>0</v>
      </c>
      <c r="G15" s="49">
        <v>0</v>
      </c>
      <c r="H15" s="49">
        <v>539.16</v>
      </c>
      <c r="I15" s="49">
        <v>316.08</v>
      </c>
      <c r="J15" s="49">
        <v>0</v>
      </c>
      <c r="K15" s="49">
        <v>0</v>
      </c>
      <c r="L15" s="49">
        <v>3124</v>
      </c>
      <c r="M15" s="49">
        <v>1177.32</v>
      </c>
      <c r="N15" s="49">
        <v>0</v>
      </c>
      <c r="O15" s="49">
        <v>10214.16</v>
      </c>
      <c r="P15" s="49">
        <v>0</v>
      </c>
      <c r="Q15" s="49">
        <v>0</v>
      </c>
      <c r="R15" s="49">
        <v>0</v>
      </c>
      <c r="S15" s="49">
        <v>1504.65</v>
      </c>
      <c r="T15" s="49">
        <v>0</v>
      </c>
      <c r="U15" s="49">
        <v>866.05</v>
      </c>
      <c r="V15" s="49">
        <v>0</v>
      </c>
      <c r="W15" s="49">
        <v>4617.51</v>
      </c>
      <c r="X15" s="49">
        <v>3093.06</v>
      </c>
      <c r="Y15" s="49">
        <v>2844.04</v>
      </c>
      <c r="Z15" s="49">
        <v>1630.62</v>
      </c>
    </row>
    <row r="16" spans="1:38" s="43" customFormat="1" ht="15" customHeight="1">
      <c r="A16" s="47" t="s">
        <v>4</v>
      </c>
      <c r="B16" s="47" t="s">
        <v>11</v>
      </c>
      <c r="C16" s="48" t="s">
        <v>22</v>
      </c>
      <c r="D16" s="49">
        <f>'[1]H08-CC HUYEN'!L47</f>
        <v>17469.759999999998</v>
      </c>
      <c r="E16" s="49">
        <v>0</v>
      </c>
      <c r="F16" s="49">
        <v>0</v>
      </c>
      <c r="G16" s="49">
        <v>0</v>
      </c>
      <c r="H16" s="49">
        <v>0</v>
      </c>
      <c r="I16" s="49">
        <v>11621.88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5847.88</v>
      </c>
      <c r="Z16" s="49">
        <v>0</v>
      </c>
    </row>
    <row r="17" spans="1:26" s="43" customFormat="1" ht="15" customHeight="1">
      <c r="A17" s="47" t="s">
        <v>32</v>
      </c>
      <c r="B17" s="47" t="s">
        <v>31</v>
      </c>
      <c r="C17" s="48" t="s">
        <v>36</v>
      </c>
      <c r="D17" s="49">
        <f>'[1]H08-CC HUYEN'!M47</f>
        <v>40683.360000000008</v>
      </c>
      <c r="E17" s="49">
        <v>15.54</v>
      </c>
      <c r="F17" s="49">
        <v>2586.92</v>
      </c>
      <c r="G17" s="49">
        <v>1393</v>
      </c>
      <c r="H17" s="49">
        <v>629.79999999999995</v>
      </c>
      <c r="I17" s="49">
        <v>2132.29</v>
      </c>
      <c r="J17" s="49">
        <v>511.42</v>
      </c>
      <c r="K17" s="49">
        <v>138.74</v>
      </c>
      <c r="L17" s="49">
        <v>5745.8399999999992</v>
      </c>
      <c r="M17" s="49">
        <v>953.15</v>
      </c>
      <c r="N17" s="49">
        <v>395.66</v>
      </c>
      <c r="O17" s="49">
        <v>2722.12</v>
      </c>
      <c r="P17" s="49">
        <v>185.58</v>
      </c>
      <c r="Q17" s="49">
        <v>0</v>
      </c>
      <c r="R17" s="49">
        <v>802.98</v>
      </c>
      <c r="S17" s="49">
        <v>3647.04</v>
      </c>
      <c r="T17" s="49">
        <v>1288.4100000000001</v>
      </c>
      <c r="U17" s="49">
        <v>1442.3500000000001</v>
      </c>
      <c r="V17" s="49">
        <v>620.04</v>
      </c>
      <c r="W17" s="49">
        <v>11164.230000000001</v>
      </c>
      <c r="X17" s="49">
        <v>868.8</v>
      </c>
      <c r="Y17" s="49">
        <v>1147.98</v>
      </c>
      <c r="Z17" s="49">
        <v>2291.4699999999998</v>
      </c>
    </row>
    <row r="18" spans="1:26" s="43" customFormat="1" ht="15" customHeight="1">
      <c r="A18" s="47" t="s">
        <v>33</v>
      </c>
      <c r="B18" s="47" t="s">
        <v>74</v>
      </c>
      <c r="C18" s="48" t="s">
        <v>62</v>
      </c>
      <c r="D18" s="49">
        <f>'[1]H08-CC HUYEN'!N47</f>
        <v>101.61000000000001</v>
      </c>
      <c r="E18" s="49">
        <v>1.1100000000000001</v>
      </c>
      <c r="F18" s="49">
        <v>1.1100000000000001</v>
      </c>
      <c r="G18" s="49">
        <v>5.83</v>
      </c>
      <c r="H18" s="49">
        <v>1.52</v>
      </c>
      <c r="I18" s="49">
        <v>7.16</v>
      </c>
      <c r="J18" s="49">
        <v>3.58</v>
      </c>
      <c r="K18" s="49">
        <v>1.03</v>
      </c>
      <c r="L18" s="49">
        <v>0.63</v>
      </c>
      <c r="M18" s="49">
        <v>7.02</v>
      </c>
      <c r="N18" s="49">
        <v>4.99</v>
      </c>
      <c r="O18" s="49">
        <v>3.38</v>
      </c>
      <c r="P18" s="49">
        <v>9.98</v>
      </c>
      <c r="Q18" s="49">
        <v>1.74</v>
      </c>
      <c r="R18" s="49">
        <v>0.13</v>
      </c>
      <c r="S18" s="49">
        <v>2.81</v>
      </c>
      <c r="T18" s="49">
        <v>3.7</v>
      </c>
      <c r="U18" s="49">
        <v>2.2000000000000002</v>
      </c>
      <c r="V18" s="49">
        <v>27.029999999999998</v>
      </c>
      <c r="W18" s="49">
        <v>6.89</v>
      </c>
      <c r="X18" s="49">
        <v>1.41</v>
      </c>
      <c r="Y18" s="49">
        <v>4.97</v>
      </c>
      <c r="Z18" s="49">
        <v>3.39</v>
      </c>
    </row>
    <row r="19" spans="1:26" s="53" customFormat="1" ht="15" customHeight="1">
      <c r="A19" s="47" t="s">
        <v>42</v>
      </c>
      <c r="B19" s="47" t="s">
        <v>40</v>
      </c>
      <c r="C19" s="48" t="s">
        <v>41</v>
      </c>
      <c r="D19" s="49">
        <f>'[1]H08-CC HUYEN'!O47</f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</row>
    <row r="20" spans="1:26" s="53" customFormat="1" ht="15" customHeight="1">
      <c r="A20" s="47" t="s">
        <v>146</v>
      </c>
      <c r="B20" s="47" t="s">
        <v>46</v>
      </c>
      <c r="C20" s="48" t="s">
        <v>47</v>
      </c>
      <c r="D20" s="49">
        <f>'[1]H08-CC HUYEN'!P47</f>
        <v>251.76999999999995</v>
      </c>
      <c r="E20" s="52">
        <v>0</v>
      </c>
      <c r="F20" s="52">
        <v>0</v>
      </c>
      <c r="G20" s="52">
        <v>11.66</v>
      </c>
      <c r="H20" s="52">
        <v>0</v>
      </c>
      <c r="I20" s="52">
        <v>0</v>
      </c>
      <c r="J20" s="52">
        <v>0</v>
      </c>
      <c r="K20" s="52">
        <v>0.32</v>
      </c>
      <c r="L20" s="52">
        <v>0</v>
      </c>
      <c r="M20" s="52">
        <v>9.01</v>
      </c>
      <c r="N20" s="52">
        <v>9.83</v>
      </c>
      <c r="O20" s="52">
        <v>17.84</v>
      </c>
      <c r="P20" s="52">
        <v>0</v>
      </c>
      <c r="Q20" s="52">
        <v>0</v>
      </c>
      <c r="R20" s="52">
        <v>187.98</v>
      </c>
      <c r="S20" s="52">
        <v>4.9800000000000004</v>
      </c>
      <c r="T20" s="52">
        <v>0</v>
      </c>
      <c r="U20" s="52">
        <v>3.51</v>
      </c>
      <c r="V20" s="52">
        <v>3.64</v>
      </c>
      <c r="W20" s="52">
        <v>0</v>
      </c>
      <c r="X20" s="52">
        <v>0</v>
      </c>
      <c r="Y20" s="52">
        <v>3</v>
      </c>
      <c r="Z20" s="52">
        <v>0</v>
      </c>
    </row>
    <row r="21" spans="1:26" s="61" customFormat="1" ht="15" customHeight="1">
      <c r="A21" s="44">
        <v>2</v>
      </c>
      <c r="B21" s="44" t="s">
        <v>29</v>
      </c>
      <c r="C21" s="45" t="s">
        <v>23</v>
      </c>
      <c r="D21" s="46">
        <f>'[1]H08-CC HUYEN'!Q47</f>
        <v>7533.86</v>
      </c>
      <c r="E21" s="62">
        <v>245.45</v>
      </c>
      <c r="F21" s="62">
        <v>302.18</v>
      </c>
      <c r="G21" s="62">
        <v>834.5</v>
      </c>
      <c r="H21" s="62">
        <v>452.55</v>
      </c>
      <c r="I21" s="62">
        <v>658.75</v>
      </c>
      <c r="J21" s="62">
        <v>203.24</v>
      </c>
      <c r="K21" s="62">
        <v>427.6</v>
      </c>
      <c r="L21" s="62">
        <v>392.86999999999995</v>
      </c>
      <c r="M21" s="62">
        <v>305.99</v>
      </c>
      <c r="N21" s="62">
        <v>270.08999999999997</v>
      </c>
      <c r="O21" s="62">
        <v>343.13000000000005</v>
      </c>
      <c r="P21" s="62">
        <v>282.98</v>
      </c>
      <c r="Q21" s="62">
        <v>123.62</v>
      </c>
      <c r="R21" s="62">
        <v>249.49</v>
      </c>
      <c r="S21" s="62">
        <v>314.51</v>
      </c>
      <c r="T21" s="62">
        <v>335.44</v>
      </c>
      <c r="U21" s="62">
        <v>390.59</v>
      </c>
      <c r="V21" s="62">
        <v>123.08</v>
      </c>
      <c r="W21" s="62">
        <v>233.75</v>
      </c>
      <c r="X21" s="62">
        <v>270.90999999999997</v>
      </c>
      <c r="Y21" s="62">
        <v>397.89</v>
      </c>
      <c r="Z21" s="62">
        <v>375.25</v>
      </c>
    </row>
    <row r="22" spans="1:26" s="43" customFormat="1" ht="15" customHeight="1">
      <c r="A22" s="47" t="s">
        <v>16</v>
      </c>
      <c r="B22" s="47" t="s">
        <v>12</v>
      </c>
      <c r="C22" s="48" t="s">
        <v>24</v>
      </c>
      <c r="D22" s="49">
        <f>'[1]H08-CC HUYEN'!R47</f>
        <v>403.64</v>
      </c>
      <c r="E22" s="49">
        <v>0.94</v>
      </c>
      <c r="F22" s="49">
        <v>0</v>
      </c>
      <c r="G22" s="49">
        <v>237.93</v>
      </c>
      <c r="H22" s="49">
        <v>0</v>
      </c>
      <c r="I22" s="49">
        <v>53.68</v>
      </c>
      <c r="J22" s="49">
        <v>0</v>
      </c>
      <c r="K22" s="49">
        <v>0</v>
      </c>
      <c r="L22" s="49">
        <v>0</v>
      </c>
      <c r="M22" s="49">
        <v>0</v>
      </c>
      <c r="N22" s="49">
        <v>3.25</v>
      </c>
      <c r="O22" s="49">
        <v>6.7</v>
      </c>
      <c r="P22" s="49">
        <v>0</v>
      </c>
      <c r="Q22" s="49">
        <v>0</v>
      </c>
      <c r="R22" s="49">
        <v>0</v>
      </c>
      <c r="S22" s="49">
        <v>93.33</v>
      </c>
      <c r="T22" s="49">
        <v>0</v>
      </c>
      <c r="U22" s="49">
        <v>0</v>
      </c>
      <c r="V22" s="49">
        <v>0</v>
      </c>
      <c r="W22" s="49">
        <v>7.81</v>
      </c>
      <c r="X22" s="49">
        <v>0</v>
      </c>
      <c r="Y22" s="49">
        <v>0</v>
      </c>
      <c r="Z22" s="49">
        <v>0</v>
      </c>
    </row>
    <row r="23" spans="1:26" s="43" customFormat="1" ht="15" customHeight="1">
      <c r="A23" s="47" t="s">
        <v>5</v>
      </c>
      <c r="B23" s="47" t="s">
        <v>13</v>
      </c>
      <c r="C23" s="48" t="s">
        <v>25</v>
      </c>
      <c r="D23" s="49">
        <f>'[1]H08-CC HUYEN'!S47</f>
        <v>0.98</v>
      </c>
      <c r="E23" s="49">
        <v>0.98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</row>
    <row r="24" spans="1:26" s="43" customFormat="1" ht="15" customHeight="1">
      <c r="A24" s="47" t="s">
        <v>6</v>
      </c>
      <c r="B24" s="47" t="s">
        <v>14</v>
      </c>
      <c r="C24" s="48" t="s">
        <v>104</v>
      </c>
      <c r="D24" s="49">
        <f>'[1]H08-CC HUYEN'!T47</f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</row>
    <row r="25" spans="1:26" s="43" customFormat="1" ht="15" customHeight="1">
      <c r="A25" s="47" t="s">
        <v>7</v>
      </c>
      <c r="B25" s="47" t="s">
        <v>71</v>
      </c>
      <c r="C25" s="48" t="s">
        <v>107</v>
      </c>
      <c r="D25" s="49">
        <f>'[1]H08-CC HUYEN'!U47</f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</row>
    <row r="26" spans="1:26" s="43" customFormat="1" ht="15" customHeight="1">
      <c r="A26" s="47" t="s">
        <v>8</v>
      </c>
      <c r="B26" s="47" t="s">
        <v>75</v>
      </c>
      <c r="C26" s="48" t="s">
        <v>108</v>
      </c>
      <c r="D26" s="49">
        <f>'[1]H08-CC HUYEN'!V47</f>
        <v>3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3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</row>
    <row r="27" spans="1:26" s="43" customFormat="1" ht="15" customHeight="1">
      <c r="A27" s="47" t="s">
        <v>9</v>
      </c>
      <c r="B27" s="47" t="s">
        <v>76</v>
      </c>
      <c r="C27" s="48" t="s">
        <v>106</v>
      </c>
      <c r="D27" s="49">
        <f>'[1]H08-CC HUYEN'!W47</f>
        <v>19.149999999999999</v>
      </c>
      <c r="E27" s="63">
        <v>6.17</v>
      </c>
      <c r="F27" s="63">
        <v>0</v>
      </c>
      <c r="G27" s="63">
        <v>1</v>
      </c>
      <c r="H27" s="63">
        <v>0</v>
      </c>
      <c r="I27" s="63">
        <v>0</v>
      </c>
      <c r="J27" s="63">
        <v>0</v>
      </c>
      <c r="K27" s="63">
        <v>0.31</v>
      </c>
      <c r="L27" s="63">
        <v>0</v>
      </c>
      <c r="M27" s="63">
        <v>0</v>
      </c>
      <c r="N27" s="63">
        <v>3.32</v>
      </c>
      <c r="O27" s="63">
        <v>0.15</v>
      </c>
      <c r="P27" s="63">
        <v>0.04</v>
      </c>
      <c r="Q27" s="63">
        <v>2.9</v>
      </c>
      <c r="R27" s="63">
        <v>0</v>
      </c>
      <c r="S27" s="63">
        <v>0</v>
      </c>
      <c r="T27" s="63">
        <v>0</v>
      </c>
      <c r="U27" s="63">
        <v>0.22</v>
      </c>
      <c r="V27" s="63">
        <v>7.0000000000000007E-2</v>
      </c>
      <c r="W27" s="63">
        <v>4.79</v>
      </c>
      <c r="X27" s="63">
        <v>0.18</v>
      </c>
      <c r="Y27" s="63">
        <v>0</v>
      </c>
      <c r="Z27" s="63">
        <v>0</v>
      </c>
    </row>
    <row r="28" spans="1:26" s="43" customFormat="1" ht="15" customHeight="1">
      <c r="A28" s="47" t="s">
        <v>17</v>
      </c>
      <c r="B28" s="47" t="s">
        <v>77</v>
      </c>
      <c r="C28" s="48" t="s">
        <v>43</v>
      </c>
      <c r="D28" s="49">
        <f>'[1]H08-CC HUYEN'!X47</f>
        <v>77.329999999999984</v>
      </c>
      <c r="E28" s="49">
        <v>3.3600000000000003</v>
      </c>
      <c r="F28" s="49">
        <v>0</v>
      </c>
      <c r="G28" s="49">
        <v>13.99</v>
      </c>
      <c r="H28" s="49">
        <v>0</v>
      </c>
      <c r="I28" s="49">
        <v>0</v>
      </c>
      <c r="J28" s="49">
        <v>2.35</v>
      </c>
      <c r="K28" s="49">
        <v>1.57</v>
      </c>
      <c r="L28" s="49">
        <v>0.98</v>
      </c>
      <c r="M28" s="49">
        <v>8.77</v>
      </c>
      <c r="N28" s="49">
        <v>6.77</v>
      </c>
      <c r="O28" s="49">
        <v>2.5</v>
      </c>
      <c r="P28" s="49">
        <v>3.26</v>
      </c>
      <c r="Q28" s="49">
        <v>1.3</v>
      </c>
      <c r="R28" s="49">
        <v>0</v>
      </c>
      <c r="S28" s="49">
        <v>0</v>
      </c>
      <c r="T28" s="49">
        <v>3.08</v>
      </c>
      <c r="U28" s="49">
        <v>22.06</v>
      </c>
      <c r="V28" s="49">
        <v>2.21</v>
      </c>
      <c r="W28" s="49">
        <v>1.99</v>
      </c>
      <c r="X28" s="49">
        <v>0</v>
      </c>
      <c r="Y28" s="49">
        <v>3.14</v>
      </c>
      <c r="Z28" s="49">
        <v>0</v>
      </c>
    </row>
    <row r="29" spans="1:26" s="43" customFormat="1" ht="15" customHeight="1">
      <c r="A29" s="47" t="s">
        <v>18</v>
      </c>
      <c r="B29" s="47" t="s">
        <v>78</v>
      </c>
      <c r="C29" s="48" t="s">
        <v>37</v>
      </c>
      <c r="D29" s="49">
        <f>'[1]H08-CC HUYEN'!Y47</f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</row>
    <row r="30" spans="1:26" s="43" customFormat="1" ht="15" customHeight="1">
      <c r="A30" s="47" t="s">
        <v>38</v>
      </c>
      <c r="B30" s="47" t="s">
        <v>112</v>
      </c>
      <c r="C30" s="48" t="s">
        <v>26</v>
      </c>
      <c r="D30" s="49">
        <f>'[1]H08-CC HUYEN'!Z47</f>
        <v>2795.7999999999997</v>
      </c>
      <c r="E30" s="63">
        <v>105.73</v>
      </c>
      <c r="F30" s="63">
        <v>125.84</v>
      </c>
      <c r="G30" s="63">
        <v>180.72</v>
      </c>
      <c r="H30" s="63">
        <v>157.92000000000002</v>
      </c>
      <c r="I30" s="63">
        <v>329.53</v>
      </c>
      <c r="J30" s="63">
        <v>105.7</v>
      </c>
      <c r="K30" s="63">
        <v>185.71</v>
      </c>
      <c r="L30" s="63">
        <v>97.83</v>
      </c>
      <c r="M30" s="63">
        <v>113.48</v>
      </c>
      <c r="N30" s="63">
        <v>116.58</v>
      </c>
      <c r="O30" s="63">
        <v>128.26</v>
      </c>
      <c r="P30" s="63">
        <v>123.96</v>
      </c>
      <c r="Q30" s="63">
        <v>55.84</v>
      </c>
      <c r="R30" s="63">
        <v>82.070000000000007</v>
      </c>
      <c r="S30" s="63">
        <v>116.96</v>
      </c>
      <c r="T30" s="63">
        <v>159.75</v>
      </c>
      <c r="U30" s="63">
        <v>143.52000000000001</v>
      </c>
      <c r="V30" s="63">
        <v>58.29</v>
      </c>
      <c r="W30" s="63">
        <v>72.430000000000007</v>
      </c>
      <c r="X30" s="63">
        <v>85.95</v>
      </c>
      <c r="Y30" s="63">
        <v>128.39000000000001</v>
      </c>
      <c r="Z30" s="63">
        <v>121.34</v>
      </c>
    </row>
    <row r="31" spans="1:26" s="53" customFormat="1" ht="15" customHeight="1">
      <c r="A31" s="47" t="s">
        <v>111</v>
      </c>
      <c r="B31" s="47" t="s">
        <v>92</v>
      </c>
      <c r="C31" s="48" t="s">
        <v>124</v>
      </c>
      <c r="D31" s="49">
        <f>'[1]H08-CC HUYEN'!AA47</f>
        <v>18.179999999999996</v>
      </c>
      <c r="E31" s="64">
        <v>0</v>
      </c>
      <c r="F31" s="64">
        <v>0</v>
      </c>
      <c r="G31" s="64">
        <v>0</v>
      </c>
      <c r="H31" s="64">
        <v>1.2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14.76</v>
      </c>
      <c r="P31" s="64">
        <v>0</v>
      </c>
      <c r="Q31" s="64">
        <v>0.69</v>
      </c>
      <c r="R31" s="64">
        <v>0.22</v>
      </c>
      <c r="S31" s="64">
        <v>1.31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</row>
    <row r="32" spans="1:26" s="53" customFormat="1" ht="15" customHeight="1">
      <c r="A32" s="47" t="s">
        <v>137</v>
      </c>
      <c r="B32" s="47" t="s">
        <v>102</v>
      </c>
      <c r="C32" s="48" t="s">
        <v>105</v>
      </c>
      <c r="D32" s="49">
        <f>'[1]H08-CC HUYEN'!AB47</f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</row>
    <row r="33" spans="1:26" s="43" customFormat="1" ht="15" customHeight="1">
      <c r="A33" s="47" t="s">
        <v>138</v>
      </c>
      <c r="B33" s="47" t="s">
        <v>72</v>
      </c>
      <c r="C33" s="48" t="s">
        <v>61</v>
      </c>
      <c r="D33" s="49">
        <f>'[1]H08-CC HUYEN'!AC47</f>
        <v>12.560000000000002</v>
      </c>
      <c r="E33" s="49">
        <v>0</v>
      </c>
      <c r="F33" s="49">
        <v>0</v>
      </c>
      <c r="G33" s="49">
        <v>0.05</v>
      </c>
      <c r="H33" s="49">
        <v>3.1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7.3100000000000005</v>
      </c>
      <c r="Q33" s="49">
        <v>0</v>
      </c>
      <c r="R33" s="49">
        <v>1</v>
      </c>
      <c r="S33" s="49">
        <v>0</v>
      </c>
      <c r="T33" s="49">
        <v>0.05</v>
      </c>
      <c r="U33" s="49">
        <v>0</v>
      </c>
      <c r="V33" s="49">
        <v>0</v>
      </c>
      <c r="W33" s="49">
        <v>0</v>
      </c>
      <c r="X33" s="49">
        <v>0</v>
      </c>
      <c r="Y33" s="49">
        <v>1</v>
      </c>
      <c r="Z33" s="49">
        <v>0.05</v>
      </c>
    </row>
    <row r="34" spans="1:26" s="43" customFormat="1" ht="15" customHeight="1">
      <c r="A34" s="47" t="s">
        <v>139</v>
      </c>
      <c r="B34" s="47" t="s">
        <v>79</v>
      </c>
      <c r="C34" s="48" t="s">
        <v>84</v>
      </c>
      <c r="D34" s="49">
        <f>'[1]H08-CC HUYEN'!AD47</f>
        <v>852.82000000000016</v>
      </c>
      <c r="E34" s="49">
        <v>0</v>
      </c>
      <c r="F34" s="49">
        <v>18.34</v>
      </c>
      <c r="G34" s="49">
        <v>63.83</v>
      </c>
      <c r="H34" s="49">
        <v>35.449999999999996</v>
      </c>
      <c r="I34" s="49">
        <v>46.74</v>
      </c>
      <c r="J34" s="49">
        <v>17.860000000000003</v>
      </c>
      <c r="K34" s="49">
        <v>40.870000000000005</v>
      </c>
      <c r="L34" s="49">
        <v>42.65</v>
      </c>
      <c r="M34" s="49">
        <v>42.04</v>
      </c>
      <c r="N34" s="49">
        <v>68.510000000000005</v>
      </c>
      <c r="O34" s="49">
        <v>43.14</v>
      </c>
      <c r="P34" s="49">
        <v>39.93</v>
      </c>
      <c r="Q34" s="49">
        <v>38.880000000000003</v>
      </c>
      <c r="R34" s="49">
        <v>38.86</v>
      </c>
      <c r="S34" s="49">
        <v>41.1</v>
      </c>
      <c r="T34" s="49">
        <v>39.25</v>
      </c>
      <c r="U34" s="49">
        <v>63.45</v>
      </c>
      <c r="V34" s="49">
        <v>20.599999999999998</v>
      </c>
      <c r="W34" s="49">
        <v>38.1</v>
      </c>
      <c r="X34" s="49">
        <v>15.37</v>
      </c>
      <c r="Y34" s="49">
        <v>60.37</v>
      </c>
      <c r="Z34" s="49">
        <v>37.479999999999997</v>
      </c>
    </row>
    <row r="35" spans="1:26" s="43" customFormat="1" ht="15" customHeight="1">
      <c r="A35" s="47" t="s">
        <v>140</v>
      </c>
      <c r="B35" s="47" t="s">
        <v>80</v>
      </c>
      <c r="C35" s="48" t="s">
        <v>85</v>
      </c>
      <c r="D35" s="49">
        <f>'[1]H08-CC HUYEN'!AE47</f>
        <v>92.75</v>
      </c>
      <c r="E35" s="49">
        <v>92.75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</row>
    <row r="36" spans="1:26" s="43" customFormat="1" ht="15" customHeight="1">
      <c r="A36" s="47" t="s">
        <v>141</v>
      </c>
      <c r="B36" s="47" t="s">
        <v>81</v>
      </c>
      <c r="C36" s="48" t="s">
        <v>89</v>
      </c>
      <c r="D36" s="49">
        <f>'[1]H08-CC HUYEN'!AF47</f>
        <v>18.900000000000002</v>
      </c>
      <c r="E36" s="49">
        <v>4.46</v>
      </c>
      <c r="F36" s="49">
        <v>0.17</v>
      </c>
      <c r="G36" s="49">
        <v>2.9</v>
      </c>
      <c r="H36" s="49">
        <v>0.63</v>
      </c>
      <c r="I36" s="49">
        <v>0.52</v>
      </c>
      <c r="J36" s="49">
        <v>0.35</v>
      </c>
      <c r="K36" s="49">
        <v>0.34</v>
      </c>
      <c r="L36" s="49">
        <v>0.73</v>
      </c>
      <c r="M36" s="49">
        <v>0.54</v>
      </c>
      <c r="N36" s="49">
        <v>0.48</v>
      </c>
      <c r="O36" s="49">
        <v>0.63</v>
      </c>
      <c r="P36" s="49">
        <v>0.2</v>
      </c>
      <c r="Q36" s="49">
        <v>0.62</v>
      </c>
      <c r="R36" s="49">
        <v>2.0699999999999998</v>
      </c>
      <c r="S36" s="49">
        <v>0.71</v>
      </c>
      <c r="T36" s="49">
        <v>0.55000000000000004</v>
      </c>
      <c r="U36" s="49">
        <v>1.8800000000000001</v>
      </c>
      <c r="V36" s="49">
        <v>0.17</v>
      </c>
      <c r="W36" s="49">
        <v>0.22</v>
      </c>
      <c r="X36" s="49">
        <v>0.18</v>
      </c>
      <c r="Y36" s="49">
        <v>0.38</v>
      </c>
      <c r="Z36" s="49">
        <v>0.17</v>
      </c>
    </row>
    <row r="37" spans="1:26" s="43" customFormat="1" ht="15" customHeight="1">
      <c r="A37" s="47" t="s">
        <v>142</v>
      </c>
      <c r="B37" s="47" t="s">
        <v>100</v>
      </c>
      <c r="C37" s="48" t="s">
        <v>86</v>
      </c>
      <c r="D37" s="49">
        <f>'[1]H08-CC HUYEN'!AG47</f>
        <v>5.19</v>
      </c>
      <c r="E37" s="63">
        <v>1.72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0.06</v>
      </c>
      <c r="M37" s="63">
        <v>0</v>
      </c>
      <c r="N37" s="63">
        <v>0</v>
      </c>
      <c r="O37" s="63">
        <v>3.41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</row>
    <row r="38" spans="1:26" s="43" customFormat="1" ht="15" customHeight="1">
      <c r="A38" s="47" t="s">
        <v>143</v>
      </c>
      <c r="B38" s="47" t="s">
        <v>103</v>
      </c>
      <c r="C38" s="48" t="s">
        <v>101</v>
      </c>
      <c r="D38" s="49">
        <f>'[1]H08-CC HUYEN'!AH47</f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</row>
    <row r="39" spans="1:26" s="43" customFormat="1" ht="15" customHeight="1">
      <c r="A39" s="47" t="s">
        <v>144</v>
      </c>
      <c r="B39" s="47" t="s">
        <v>82</v>
      </c>
      <c r="C39" s="48" t="s">
        <v>87</v>
      </c>
      <c r="D39" s="49">
        <f>'[1]H08-CC HUYEN'!AI47</f>
        <v>43.99</v>
      </c>
      <c r="E39" s="63">
        <v>2.84</v>
      </c>
      <c r="F39" s="63">
        <v>4.55</v>
      </c>
      <c r="G39" s="63">
        <v>0</v>
      </c>
      <c r="H39" s="63">
        <v>0.71</v>
      </c>
      <c r="I39" s="63">
        <v>0.64</v>
      </c>
      <c r="J39" s="63">
        <v>1.45</v>
      </c>
      <c r="K39" s="63">
        <v>0</v>
      </c>
      <c r="L39" s="63">
        <v>2.78</v>
      </c>
      <c r="M39" s="63">
        <v>0</v>
      </c>
      <c r="N39" s="63">
        <v>1.56</v>
      </c>
      <c r="O39" s="63">
        <v>0.19</v>
      </c>
      <c r="P39" s="63">
        <v>15.120000000000001</v>
      </c>
      <c r="Q39" s="63">
        <v>0.21</v>
      </c>
      <c r="R39" s="63">
        <v>0.68</v>
      </c>
      <c r="S39" s="63">
        <v>0.62</v>
      </c>
      <c r="T39" s="63">
        <v>0.31</v>
      </c>
      <c r="U39" s="63">
        <v>0.11</v>
      </c>
      <c r="V39" s="63">
        <v>0</v>
      </c>
      <c r="W39" s="63">
        <v>2.2999999999999998</v>
      </c>
      <c r="X39" s="63">
        <v>0.31</v>
      </c>
      <c r="Y39" s="63">
        <v>4.62</v>
      </c>
      <c r="Z39" s="63">
        <v>4.99</v>
      </c>
    </row>
    <row r="40" spans="1:26" s="43" customFormat="1" ht="15" customHeight="1">
      <c r="A40" s="47" t="s">
        <v>145</v>
      </c>
      <c r="B40" s="47" t="s">
        <v>83</v>
      </c>
      <c r="C40" s="48" t="s">
        <v>39</v>
      </c>
      <c r="D40" s="49">
        <f>'[1]H08-CC HUYEN'!AJ47</f>
        <v>490.49000000000012</v>
      </c>
      <c r="E40" s="63">
        <v>9.36</v>
      </c>
      <c r="F40" s="63">
        <v>14.68</v>
      </c>
      <c r="G40" s="63">
        <v>46.68</v>
      </c>
      <c r="H40" s="63">
        <v>42.35</v>
      </c>
      <c r="I40" s="63">
        <v>20.03</v>
      </c>
      <c r="J40" s="63">
        <v>16.03</v>
      </c>
      <c r="K40" s="63">
        <v>39.33</v>
      </c>
      <c r="L40" s="63">
        <v>34.44</v>
      </c>
      <c r="M40" s="63">
        <v>25.91</v>
      </c>
      <c r="N40" s="63">
        <v>54.79</v>
      </c>
      <c r="O40" s="63">
        <v>17.239999999999998</v>
      </c>
      <c r="P40" s="63">
        <v>22.78</v>
      </c>
      <c r="Q40" s="63">
        <v>3.05</v>
      </c>
      <c r="R40" s="63">
        <v>25.98</v>
      </c>
      <c r="S40" s="63">
        <v>17.41</v>
      </c>
      <c r="T40" s="63">
        <v>19.84</v>
      </c>
      <c r="U40" s="63">
        <v>18.54</v>
      </c>
      <c r="V40" s="63">
        <v>3.29</v>
      </c>
      <c r="W40" s="63">
        <v>7.73</v>
      </c>
      <c r="X40" s="63">
        <v>8.4700000000000006</v>
      </c>
      <c r="Y40" s="63">
        <v>15.66</v>
      </c>
      <c r="Z40" s="63">
        <v>26.9</v>
      </c>
    </row>
    <row r="41" spans="1:26" s="43" customFormat="1" ht="15" customHeight="1">
      <c r="A41" s="47" t="s">
        <v>147</v>
      </c>
      <c r="B41" s="47" t="s">
        <v>90</v>
      </c>
      <c r="C41" s="48" t="s">
        <v>44</v>
      </c>
      <c r="D41" s="49">
        <f>'[1]H08-CC HUYEN'!AK47</f>
        <v>77.77</v>
      </c>
      <c r="E41" s="49">
        <v>0</v>
      </c>
      <c r="F41" s="49">
        <v>0</v>
      </c>
      <c r="G41" s="49">
        <v>19.28</v>
      </c>
      <c r="H41" s="49">
        <v>0</v>
      </c>
      <c r="I41" s="49">
        <v>0</v>
      </c>
      <c r="J41" s="49">
        <v>0</v>
      </c>
      <c r="K41" s="49">
        <v>24</v>
      </c>
      <c r="L41" s="49">
        <v>0</v>
      </c>
      <c r="M41" s="49">
        <v>8.49</v>
      </c>
      <c r="N41" s="49">
        <v>0</v>
      </c>
      <c r="O41" s="49">
        <v>0</v>
      </c>
      <c r="P41" s="49">
        <v>2.5</v>
      </c>
      <c r="Q41" s="49">
        <v>0</v>
      </c>
      <c r="R41" s="49">
        <v>0</v>
      </c>
      <c r="S41" s="49">
        <v>0</v>
      </c>
      <c r="T41" s="49">
        <v>0</v>
      </c>
      <c r="U41" s="49">
        <v>5.76</v>
      </c>
      <c r="V41" s="49">
        <v>0</v>
      </c>
      <c r="W41" s="49">
        <v>0</v>
      </c>
      <c r="X41" s="49">
        <v>0</v>
      </c>
      <c r="Y41" s="49">
        <v>17.739999999999998</v>
      </c>
      <c r="Z41" s="49">
        <v>0</v>
      </c>
    </row>
    <row r="42" spans="1:26" s="43" customFormat="1" ht="15" customHeight="1">
      <c r="A42" s="47" t="s">
        <v>148</v>
      </c>
      <c r="B42" s="47" t="s">
        <v>128</v>
      </c>
      <c r="C42" s="48" t="s">
        <v>126</v>
      </c>
      <c r="D42" s="49">
        <f>'[1]H08-CC HUYEN'!AL47</f>
        <v>28.520000000000007</v>
      </c>
      <c r="E42" s="49">
        <v>1.2</v>
      </c>
      <c r="F42" s="49">
        <v>1.1000000000000001</v>
      </c>
      <c r="G42" s="49">
        <v>1.19</v>
      </c>
      <c r="H42" s="49">
        <v>1.88</v>
      </c>
      <c r="I42" s="49">
        <v>2.87</v>
      </c>
      <c r="J42" s="49">
        <v>0.39</v>
      </c>
      <c r="K42" s="49">
        <v>1.2400000000000002</v>
      </c>
      <c r="L42" s="49">
        <v>1.21</v>
      </c>
      <c r="M42" s="49">
        <v>0.82000000000000006</v>
      </c>
      <c r="N42" s="49">
        <v>1.51</v>
      </c>
      <c r="O42" s="49">
        <v>1.19</v>
      </c>
      <c r="P42" s="49">
        <v>1.05</v>
      </c>
      <c r="Q42" s="49">
        <v>0.8</v>
      </c>
      <c r="R42" s="49">
        <v>1.91</v>
      </c>
      <c r="S42" s="49">
        <v>1.46</v>
      </c>
      <c r="T42" s="49">
        <v>1.28</v>
      </c>
      <c r="U42" s="49">
        <v>1.39</v>
      </c>
      <c r="V42" s="49">
        <v>1.28</v>
      </c>
      <c r="W42" s="49">
        <v>1.1200000000000001</v>
      </c>
      <c r="X42" s="49">
        <v>0.62000000000000011</v>
      </c>
      <c r="Y42" s="49">
        <v>2.23</v>
      </c>
      <c r="Z42" s="49">
        <v>0.78</v>
      </c>
    </row>
    <row r="43" spans="1:26" s="43" customFormat="1" ht="15" customHeight="1">
      <c r="A43" s="47" t="s">
        <v>149</v>
      </c>
      <c r="B43" s="47" t="s">
        <v>129</v>
      </c>
      <c r="C43" s="48" t="s">
        <v>127</v>
      </c>
      <c r="D43" s="49">
        <f>'[1]H08-CC HUYEN'!AM47</f>
        <v>0.34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0.34</v>
      </c>
      <c r="Z43" s="49">
        <v>0</v>
      </c>
    </row>
    <row r="44" spans="1:26" s="43" customFormat="1" ht="15" customHeight="1">
      <c r="A44" s="47" t="s">
        <v>150</v>
      </c>
      <c r="B44" s="47" t="s">
        <v>125</v>
      </c>
      <c r="C44" s="48" t="s">
        <v>91</v>
      </c>
      <c r="D44" s="49">
        <f>'[1]H08-CC HUYEN'!AN47</f>
        <v>28.630000000000003</v>
      </c>
      <c r="E44" s="49">
        <v>0.04</v>
      </c>
      <c r="F44" s="49">
        <v>0.24</v>
      </c>
      <c r="G44" s="49">
        <v>6.18</v>
      </c>
      <c r="H44" s="49">
        <v>3.58</v>
      </c>
      <c r="I44" s="49">
        <v>1.4</v>
      </c>
      <c r="J44" s="49">
        <v>0</v>
      </c>
      <c r="K44" s="49">
        <v>3.43</v>
      </c>
      <c r="L44" s="49">
        <v>0.43</v>
      </c>
      <c r="M44" s="49">
        <v>1.37</v>
      </c>
      <c r="N44" s="49">
        <v>1.03</v>
      </c>
      <c r="O44" s="49">
        <v>0.74</v>
      </c>
      <c r="P44" s="49">
        <v>1.58</v>
      </c>
      <c r="Q44" s="49">
        <v>2.96</v>
      </c>
      <c r="R44" s="49">
        <v>0.05</v>
      </c>
      <c r="S44" s="49">
        <v>0.92</v>
      </c>
      <c r="T44" s="49">
        <v>1.51</v>
      </c>
      <c r="U44" s="49">
        <v>0.21</v>
      </c>
      <c r="V44" s="49">
        <v>0.03</v>
      </c>
      <c r="W44" s="49">
        <v>0.06</v>
      </c>
      <c r="X44" s="49">
        <v>0</v>
      </c>
      <c r="Y44" s="49">
        <v>0.77</v>
      </c>
      <c r="Z44" s="49">
        <v>2.1</v>
      </c>
    </row>
    <row r="45" spans="1:26" s="43" customFormat="1" ht="15" customHeight="1">
      <c r="A45" s="47" t="s">
        <v>151</v>
      </c>
      <c r="B45" s="47" t="s">
        <v>131</v>
      </c>
      <c r="C45" s="48" t="s">
        <v>132</v>
      </c>
      <c r="D45" s="49">
        <f>'[1]H08-CC HUYEN'!AO47</f>
        <v>1686.2499999999998</v>
      </c>
      <c r="E45" s="49">
        <v>7.78</v>
      </c>
      <c r="F45" s="49">
        <v>118.77</v>
      </c>
      <c r="G45" s="49">
        <v>186.61</v>
      </c>
      <c r="H45" s="49">
        <v>98.71</v>
      </c>
      <c r="I45" s="49">
        <v>103.28</v>
      </c>
      <c r="J45" s="49">
        <v>36.85</v>
      </c>
      <c r="K45" s="49">
        <v>53.49</v>
      </c>
      <c r="L45" s="49">
        <v>187.38</v>
      </c>
      <c r="M45" s="49">
        <v>32.549999999999997</v>
      </c>
      <c r="N45" s="49">
        <v>0</v>
      </c>
      <c r="O45" s="49">
        <v>111.69</v>
      </c>
      <c r="P45" s="49">
        <v>39.15</v>
      </c>
      <c r="Q45" s="49">
        <v>18.43</v>
      </c>
      <c r="R45" s="49">
        <v>71.099999999999994</v>
      </c>
      <c r="S45" s="49">
        <v>37.700000000000003</v>
      </c>
      <c r="T45" s="49">
        <v>44.55</v>
      </c>
      <c r="U45" s="49">
        <v>42.15</v>
      </c>
      <c r="V45" s="49">
        <v>17.399999999999999</v>
      </c>
      <c r="W45" s="49">
        <v>97.2</v>
      </c>
      <c r="X45" s="49">
        <v>159.82</v>
      </c>
      <c r="Y45" s="49">
        <v>136.61000000000001</v>
      </c>
      <c r="Z45" s="49">
        <v>85.03</v>
      </c>
    </row>
    <row r="46" spans="1:26" s="43" customFormat="1" ht="15" customHeight="1">
      <c r="A46" s="47" t="s">
        <v>152</v>
      </c>
      <c r="B46" s="47" t="s">
        <v>130</v>
      </c>
      <c r="C46" s="48" t="s">
        <v>133</v>
      </c>
      <c r="D46" s="49">
        <f>'[1]H08-CC HUYEN'!AP47</f>
        <v>876.29999999999984</v>
      </c>
      <c r="E46" s="49">
        <v>8.07</v>
      </c>
      <c r="F46" s="49">
        <v>18.489999999999998</v>
      </c>
      <c r="G46" s="49">
        <v>74.13</v>
      </c>
      <c r="H46" s="49">
        <v>107.02</v>
      </c>
      <c r="I46" s="49">
        <v>100.06</v>
      </c>
      <c r="J46" s="49">
        <v>22.26</v>
      </c>
      <c r="K46" s="49">
        <v>77.33</v>
      </c>
      <c r="L46" s="49">
        <v>24.39</v>
      </c>
      <c r="M46" s="49">
        <v>72</v>
      </c>
      <c r="N46" s="49">
        <v>12.280000000000001</v>
      </c>
      <c r="O46" s="49">
        <v>12.54</v>
      </c>
      <c r="P46" s="49">
        <v>23.11</v>
      </c>
      <c r="Q46" s="49">
        <v>-2.06</v>
      </c>
      <c r="R46" s="49">
        <v>25.55</v>
      </c>
      <c r="S46" s="49">
        <v>3</v>
      </c>
      <c r="T46" s="49">
        <v>65.28</v>
      </c>
      <c r="U46" s="49">
        <v>91.3</v>
      </c>
      <c r="V46" s="49">
        <v>18.489999999999998</v>
      </c>
      <c r="W46" s="49">
        <v>0</v>
      </c>
      <c r="X46" s="49">
        <v>0.02</v>
      </c>
      <c r="Y46" s="49">
        <v>26.64</v>
      </c>
      <c r="Z46" s="49">
        <v>96.4</v>
      </c>
    </row>
    <row r="47" spans="1:26" s="43" customFormat="1" ht="15" customHeight="1">
      <c r="A47" s="47" t="s">
        <v>153</v>
      </c>
      <c r="B47" s="47" t="s">
        <v>65</v>
      </c>
      <c r="C47" s="48" t="s">
        <v>66</v>
      </c>
      <c r="D47" s="49">
        <f>'[1]H08-CC HUYEN'!AQ47</f>
        <v>0.05</v>
      </c>
      <c r="E47" s="49">
        <v>0.05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</row>
    <row r="48" spans="1:26" s="61" customFormat="1" ht="15" customHeight="1">
      <c r="A48" s="54">
        <v>3</v>
      </c>
      <c r="B48" s="55" t="s">
        <v>60</v>
      </c>
      <c r="C48" s="45" t="s">
        <v>73</v>
      </c>
      <c r="D48" s="46">
        <f>'[1]H08-CC HUYEN'!AR47</f>
        <v>4549.68</v>
      </c>
      <c r="E48" s="46">
        <v>5.0100000000000007</v>
      </c>
      <c r="F48" s="46">
        <v>465.44</v>
      </c>
      <c r="G48" s="46">
        <v>732.92</v>
      </c>
      <c r="H48" s="46">
        <v>239.68</v>
      </c>
      <c r="I48" s="46">
        <v>172.49</v>
      </c>
      <c r="J48" s="46">
        <v>135.33000000000001</v>
      </c>
      <c r="K48" s="46">
        <v>73.94</v>
      </c>
      <c r="L48" s="46">
        <v>312.95</v>
      </c>
      <c r="M48" s="46">
        <v>116.75</v>
      </c>
      <c r="N48" s="46">
        <v>31.84</v>
      </c>
      <c r="O48" s="46">
        <v>188.32</v>
      </c>
      <c r="P48" s="46">
        <v>35.11</v>
      </c>
      <c r="Q48" s="46">
        <v>12.450000000000001</v>
      </c>
      <c r="R48" s="46">
        <v>79.83</v>
      </c>
      <c r="S48" s="46">
        <v>61.76</v>
      </c>
      <c r="T48" s="46">
        <v>67.099999999999994</v>
      </c>
      <c r="U48" s="46">
        <v>146.01000000000002</v>
      </c>
      <c r="V48" s="46">
        <v>39.68</v>
      </c>
      <c r="W48" s="46">
        <v>517.49</v>
      </c>
      <c r="X48" s="46">
        <v>569.91999999999996</v>
      </c>
      <c r="Y48" s="46">
        <v>83.929999999999993</v>
      </c>
      <c r="Z48" s="46">
        <v>461.72999999999996</v>
      </c>
    </row>
    <row r="49" spans="1:26" s="61" customFormat="1" ht="15" customHeight="1">
      <c r="A49" s="55">
        <v>4</v>
      </c>
      <c r="B49" s="55" t="s">
        <v>193</v>
      </c>
      <c r="C49" s="56" t="s">
        <v>194</v>
      </c>
      <c r="D49" s="46">
        <f>SUM(E49:Z49)</f>
        <v>0</v>
      </c>
      <c r="E49" s="65">
        <f>'[1]H01-TT29'!E48</f>
        <v>0</v>
      </c>
      <c r="F49" s="65">
        <f>'[1]H01-TT29'!F48</f>
        <v>0</v>
      </c>
      <c r="G49" s="65">
        <f>'[1]H01-TT29'!G48</f>
        <v>0</v>
      </c>
      <c r="H49" s="65">
        <f>'[1]H01-TT29'!H48</f>
        <v>0</v>
      </c>
      <c r="I49" s="65">
        <f>'[1]H01-TT29'!I48</f>
        <v>0</v>
      </c>
      <c r="J49" s="65">
        <f>'[1]H01-TT29'!J48</f>
        <v>0</v>
      </c>
      <c r="K49" s="65">
        <f>'[1]H01-TT29'!K48</f>
        <v>0</v>
      </c>
      <c r="L49" s="65">
        <f>'[1]H01-TT29'!L48</f>
        <v>0</v>
      </c>
      <c r="M49" s="65">
        <f>'[1]H01-TT29'!M48</f>
        <v>0</v>
      </c>
      <c r="N49" s="65">
        <f>'[1]H01-TT29'!N48</f>
        <v>0</v>
      </c>
      <c r="O49" s="65">
        <f>'[1]H01-TT29'!O48</f>
        <v>0</v>
      </c>
      <c r="P49" s="65">
        <f>'[1]H01-TT29'!P48</f>
        <v>0</v>
      </c>
      <c r="Q49" s="65">
        <f>'[1]H01-TT29'!Q48</f>
        <v>0</v>
      </c>
      <c r="R49" s="65">
        <f>'[1]H01-TT29'!R48</f>
        <v>0</v>
      </c>
      <c r="S49" s="65">
        <f>'[1]H01-TT29'!S48</f>
        <v>0</v>
      </c>
      <c r="T49" s="65">
        <f>'[1]H01-TT29'!T48</f>
        <v>0</v>
      </c>
      <c r="U49" s="65">
        <f>'[1]H01-TT29'!U48</f>
        <v>0</v>
      </c>
      <c r="V49" s="65">
        <f>'[1]H01-TT29'!V48</f>
        <v>0</v>
      </c>
      <c r="W49" s="65">
        <f>'[1]H01-TT29'!W48</f>
        <v>0</v>
      </c>
      <c r="X49" s="65">
        <f>'[1]H01-TT29'!X48</f>
        <v>0</v>
      </c>
      <c r="Y49" s="65">
        <f>'[1]H01-TT29'!Y48</f>
        <v>0</v>
      </c>
      <c r="Z49" s="65">
        <f>'[1]H01-TT29'!Z48</f>
        <v>0</v>
      </c>
    </row>
    <row r="50" spans="1:26" s="61" customFormat="1" ht="15" customHeight="1">
      <c r="A50" s="55">
        <v>5</v>
      </c>
      <c r="B50" s="55" t="s">
        <v>195</v>
      </c>
      <c r="C50" s="56" t="s">
        <v>196</v>
      </c>
      <c r="D50" s="46">
        <f>SUM(E50:Z50)</f>
        <v>0</v>
      </c>
      <c r="E50" s="65">
        <f>'[1]H01-TT29'!E49</f>
        <v>0</v>
      </c>
      <c r="F50" s="65">
        <f>'[1]H01-TT29'!F49</f>
        <v>0</v>
      </c>
      <c r="G50" s="65">
        <f>'[1]H01-TT29'!G49</f>
        <v>0</v>
      </c>
      <c r="H50" s="65">
        <f>'[1]H01-TT29'!H49</f>
        <v>0</v>
      </c>
      <c r="I50" s="65">
        <f>'[1]H01-TT29'!I49</f>
        <v>0</v>
      </c>
      <c r="J50" s="65">
        <f>'[1]H01-TT29'!J49</f>
        <v>0</v>
      </c>
      <c r="K50" s="65">
        <f>'[1]H01-TT29'!K49</f>
        <v>0</v>
      </c>
      <c r="L50" s="65">
        <f>'[1]H01-TT29'!L49</f>
        <v>0</v>
      </c>
      <c r="M50" s="65">
        <f>'[1]H01-TT29'!M49</f>
        <v>0</v>
      </c>
      <c r="N50" s="65">
        <f>'[1]H01-TT29'!N49</f>
        <v>0</v>
      </c>
      <c r="O50" s="65">
        <f>'[1]H01-TT29'!O49</f>
        <v>0</v>
      </c>
      <c r="P50" s="65">
        <f>'[1]H01-TT29'!P49</f>
        <v>0</v>
      </c>
      <c r="Q50" s="65">
        <f>'[1]H01-TT29'!Q49</f>
        <v>0</v>
      </c>
      <c r="R50" s="65">
        <f>'[1]H01-TT29'!R49</f>
        <v>0</v>
      </c>
      <c r="S50" s="65">
        <f>'[1]H01-TT29'!S49</f>
        <v>0</v>
      </c>
      <c r="T50" s="65">
        <f>'[1]H01-TT29'!T49</f>
        <v>0</v>
      </c>
      <c r="U50" s="65">
        <f>'[1]H01-TT29'!U49</f>
        <v>0</v>
      </c>
      <c r="V50" s="65">
        <f>'[1]H01-TT29'!V49</f>
        <v>0</v>
      </c>
      <c r="W50" s="65">
        <f>'[1]H01-TT29'!W49</f>
        <v>0</v>
      </c>
      <c r="X50" s="65">
        <f>'[1]H01-TT29'!X49</f>
        <v>0</v>
      </c>
      <c r="Y50" s="65">
        <f>'[1]H01-TT29'!Y49</f>
        <v>0</v>
      </c>
      <c r="Z50" s="65">
        <f>'[1]H01-TT29'!Z49</f>
        <v>0</v>
      </c>
    </row>
    <row r="51" spans="1:26" s="61" customFormat="1" ht="15" customHeight="1">
      <c r="A51" s="66">
        <v>6</v>
      </c>
      <c r="B51" s="66" t="s">
        <v>197</v>
      </c>
      <c r="C51" s="57" t="s">
        <v>198</v>
      </c>
      <c r="D51" s="46">
        <f>SUM(E51:Z51)</f>
        <v>534.27</v>
      </c>
      <c r="E51" s="65">
        <f>'[1]H01-TT29'!E50</f>
        <v>534.27</v>
      </c>
      <c r="F51" s="65">
        <f>'[1]H01-TT29'!F50</f>
        <v>0</v>
      </c>
      <c r="G51" s="65">
        <f>'[1]H01-TT29'!G50</f>
        <v>0</v>
      </c>
      <c r="H51" s="65">
        <f>'[1]H01-TT29'!H50</f>
        <v>0</v>
      </c>
      <c r="I51" s="65">
        <f>'[1]H01-TT29'!I50</f>
        <v>0</v>
      </c>
      <c r="J51" s="65">
        <f>'[1]H01-TT29'!J50</f>
        <v>0</v>
      </c>
      <c r="K51" s="65">
        <f>'[1]H01-TT29'!K50</f>
        <v>0</v>
      </c>
      <c r="L51" s="65">
        <f>'[1]H01-TT29'!L50</f>
        <v>0</v>
      </c>
      <c r="M51" s="65">
        <f>'[1]H01-TT29'!M50</f>
        <v>0</v>
      </c>
      <c r="N51" s="65">
        <f>'[1]H01-TT29'!N50</f>
        <v>0</v>
      </c>
      <c r="O51" s="65">
        <f>'[1]H01-TT29'!O50</f>
        <v>0</v>
      </c>
      <c r="P51" s="65">
        <f>'[1]H01-TT29'!P50</f>
        <v>0</v>
      </c>
      <c r="Q51" s="65">
        <f>'[1]H01-TT29'!Q50</f>
        <v>0</v>
      </c>
      <c r="R51" s="65">
        <f>'[1]H01-TT29'!R50</f>
        <v>0</v>
      </c>
      <c r="S51" s="65">
        <f>'[1]H01-TT29'!S50</f>
        <v>0</v>
      </c>
      <c r="T51" s="65">
        <f>'[1]H01-TT29'!T50</f>
        <v>0</v>
      </c>
      <c r="U51" s="65">
        <f>'[1]H01-TT29'!U50</f>
        <v>0</v>
      </c>
      <c r="V51" s="65">
        <f>'[1]H01-TT29'!V50</f>
        <v>0</v>
      </c>
      <c r="W51" s="65">
        <f>'[1]H01-TT29'!W50</f>
        <v>0</v>
      </c>
      <c r="X51" s="65">
        <f>'[1]H01-TT29'!X50</f>
        <v>0</v>
      </c>
      <c r="Y51" s="65">
        <f>'[1]H01-TT29'!Y50</f>
        <v>0</v>
      </c>
      <c r="Z51" s="65">
        <f>'[1]H01-TT29'!Z50</f>
        <v>0</v>
      </c>
    </row>
    <row r="52" spans="1:26" s="43" customFormat="1" ht="15" customHeight="1">
      <c r="B52" s="166" t="s">
        <v>199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</row>
  </sheetData>
  <mergeCells count="10">
    <mergeCell ref="B52:Z52"/>
    <mergeCell ref="A6:A7"/>
    <mergeCell ref="B6:B7"/>
    <mergeCell ref="C6:C7"/>
    <mergeCell ref="D6:D7"/>
    <mergeCell ref="B1:E1"/>
    <mergeCell ref="F1:Z1"/>
    <mergeCell ref="A5:Z5"/>
    <mergeCell ref="A3:Z3"/>
    <mergeCell ref="A4:Z4"/>
  </mergeCells>
  <phoneticPr fontId="3" type="noConversion"/>
  <pageMargins left="0.67" right="0.16" top="0.19" bottom="0.23" header="0.16" footer="0.16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showZeros="0" topLeftCell="C1" zoomScale="160" zoomScaleNormal="130" workbookViewId="0">
      <selection activeCell="D11" sqref="D11"/>
    </sheetView>
  </sheetViews>
  <sheetFormatPr defaultColWidth="7.85546875" defaultRowHeight="12.75"/>
  <cols>
    <col min="1" max="1" width="4.140625" style="8" customWidth="1"/>
    <col min="2" max="2" width="21.5703125" style="3" customWidth="1"/>
    <col min="3" max="3" width="6.140625" style="8" customWidth="1"/>
    <col min="4" max="4" width="11.7109375" style="3" customWidth="1"/>
    <col min="5" max="26" width="7.28515625" style="3" customWidth="1"/>
    <col min="27" max="36" width="5.140625" style="3" customWidth="1"/>
    <col min="37" max="16384" width="7.85546875" style="3"/>
  </cols>
  <sheetData>
    <row r="1" spans="1:38" ht="35.1" customHeight="1">
      <c r="A1" s="29"/>
      <c r="B1" s="182" t="s">
        <v>169</v>
      </c>
      <c r="C1" s="183"/>
      <c r="D1" s="183"/>
      <c r="E1" s="16"/>
      <c r="F1" s="16"/>
      <c r="G1" s="182" t="s">
        <v>170</v>
      </c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82"/>
      <c r="AB1" s="82"/>
      <c r="AC1" s="82"/>
      <c r="AD1" s="82"/>
      <c r="AE1" s="82"/>
      <c r="AF1" s="82"/>
      <c r="AG1" s="82"/>
      <c r="AH1" s="82"/>
      <c r="AI1" s="16"/>
      <c r="AJ1" s="15"/>
    </row>
    <row r="2" spans="1:38" ht="12.95" customHeight="1">
      <c r="A2" s="29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5"/>
    </row>
    <row r="3" spans="1:38" s="9" customFormat="1" ht="20.100000000000001" customHeight="1">
      <c r="A3" s="181" t="s">
        <v>254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8" ht="20.100000000000001" customHeight="1">
      <c r="A4" s="179" t="s">
        <v>255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14"/>
      <c r="AL4" s="14"/>
    </row>
    <row r="5" spans="1:38" ht="6.75" customHeight="1">
      <c r="A5" s="180" t="s">
        <v>27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8" s="67" customFormat="1" ht="11.25" customHeight="1">
      <c r="A6" s="184" t="s">
        <v>15</v>
      </c>
      <c r="B6" s="172" t="s">
        <v>134</v>
      </c>
      <c r="C6" s="172" t="s">
        <v>19</v>
      </c>
      <c r="D6" s="173" t="s">
        <v>123</v>
      </c>
      <c r="E6" s="42" t="s">
        <v>200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38" s="67" customFormat="1" ht="52.5" customHeight="1">
      <c r="A7" s="184"/>
      <c r="B7" s="172"/>
      <c r="C7" s="169"/>
      <c r="D7" s="174"/>
      <c r="E7" s="33" t="s">
        <v>171</v>
      </c>
      <c r="F7" s="33" t="s">
        <v>172</v>
      </c>
      <c r="G7" s="33" t="s">
        <v>173</v>
      </c>
      <c r="H7" s="33" t="s">
        <v>174</v>
      </c>
      <c r="I7" s="33" t="s">
        <v>175</v>
      </c>
      <c r="J7" s="33" t="s">
        <v>176</v>
      </c>
      <c r="K7" s="33" t="s">
        <v>177</v>
      </c>
      <c r="L7" s="33" t="s">
        <v>178</v>
      </c>
      <c r="M7" s="33" t="s">
        <v>179</v>
      </c>
      <c r="N7" s="33" t="s">
        <v>180</v>
      </c>
      <c r="O7" s="33" t="s">
        <v>181</v>
      </c>
      <c r="P7" s="33" t="s">
        <v>182</v>
      </c>
      <c r="Q7" s="33" t="s">
        <v>183</v>
      </c>
      <c r="R7" s="33" t="s">
        <v>184</v>
      </c>
      <c r="S7" s="33" t="s">
        <v>185</v>
      </c>
      <c r="T7" s="33" t="s">
        <v>186</v>
      </c>
      <c r="U7" s="33" t="s">
        <v>201</v>
      </c>
      <c r="V7" s="33" t="s">
        <v>187</v>
      </c>
      <c r="W7" s="33" t="s">
        <v>188</v>
      </c>
      <c r="X7" s="33" t="s">
        <v>189</v>
      </c>
      <c r="Y7" s="33" t="s">
        <v>190</v>
      </c>
      <c r="Z7" s="33" t="s">
        <v>191</v>
      </c>
    </row>
    <row r="8" spans="1:38" s="67" customFormat="1" ht="15.95" customHeight="1">
      <c r="A8" s="39" t="s">
        <v>53</v>
      </c>
      <c r="B8" s="39" t="s">
        <v>54</v>
      </c>
      <c r="C8" s="39" t="s">
        <v>55</v>
      </c>
      <c r="D8" s="40" t="s">
        <v>259</v>
      </c>
      <c r="E8" s="34">
        <v>-5</v>
      </c>
      <c r="F8" s="34">
        <v>-6</v>
      </c>
      <c r="G8" s="34">
        <v>-7</v>
      </c>
      <c r="H8" s="34">
        <v>-8</v>
      </c>
      <c r="I8" s="34">
        <v>-9</v>
      </c>
      <c r="J8" s="34">
        <v>-10</v>
      </c>
      <c r="K8" s="34">
        <v>-11</v>
      </c>
      <c r="L8" s="34">
        <v>-12</v>
      </c>
      <c r="M8" s="34">
        <v>-13</v>
      </c>
      <c r="N8" s="34">
        <v>-14</v>
      </c>
      <c r="O8" s="34">
        <v>-15</v>
      </c>
      <c r="P8" s="34">
        <v>-16</v>
      </c>
      <c r="Q8" s="34">
        <v>-17</v>
      </c>
      <c r="R8" s="34">
        <v>-18</v>
      </c>
      <c r="S8" s="34">
        <v>-19</v>
      </c>
      <c r="T8" s="34">
        <v>-20</v>
      </c>
      <c r="U8" s="34">
        <v>-21</v>
      </c>
      <c r="V8" s="34">
        <v>-22</v>
      </c>
      <c r="W8" s="34">
        <v>-23</v>
      </c>
      <c r="X8" s="34">
        <v>-24</v>
      </c>
      <c r="Y8" s="34">
        <v>-25</v>
      </c>
      <c r="Z8" s="34">
        <v>-26</v>
      </c>
    </row>
    <row r="9" spans="1:38" s="67" customFormat="1" ht="15.95" customHeight="1">
      <c r="A9" s="68">
        <v>1</v>
      </c>
      <c r="B9" s="68" t="s">
        <v>28</v>
      </c>
      <c r="C9" s="69" t="s">
        <v>20</v>
      </c>
      <c r="D9" s="70">
        <f>'[1]H08-CC HUYEN'!AS6</f>
        <v>200.22000000000003</v>
      </c>
      <c r="E9" s="71">
        <f>'[1]TT HUONG KHE'!AS7</f>
        <v>4.7699999999999996</v>
      </c>
      <c r="F9" s="71">
        <f>'[1]PHUONG MY'!$AS7</f>
        <v>6.6999999999999993</v>
      </c>
      <c r="G9" s="71">
        <f>'[1]HA LINH'!$AS7</f>
        <v>10.11</v>
      </c>
      <c r="H9" s="71">
        <f>'[1]HUONG THUY'!$AS7</f>
        <v>19.3</v>
      </c>
      <c r="I9" s="71">
        <f>'[1]HOA HAI'!$AS7</f>
        <v>29.75</v>
      </c>
      <c r="J9" s="71">
        <f>'[1]PHUONG DIEN'!$AS7</f>
        <v>1.6300000000000001</v>
      </c>
      <c r="K9" s="71">
        <f>'[1]PHUC DONG'!$AS7</f>
        <v>4.7</v>
      </c>
      <c r="L9" s="71">
        <f>'[1]LOC YEN'!$AS7</f>
        <v>4.3000000000000007</v>
      </c>
      <c r="M9" s="71">
        <f>'[1]HUONG BINH'!$AS7</f>
        <v>4.8</v>
      </c>
      <c r="N9" s="71">
        <f>'[1]HUONG LONG'!$AS7</f>
        <v>26.08</v>
      </c>
      <c r="O9" s="71">
        <f>'[1]PHU GIA'!$AS7</f>
        <v>7.85</v>
      </c>
      <c r="P9" s="71">
        <f>'[1]GIA PHO'!$AS7</f>
        <v>19.189999999999998</v>
      </c>
      <c r="Q9" s="71">
        <f>'[1]PHU PHONG'!$AS7</f>
        <v>2.9</v>
      </c>
      <c r="R9" s="71">
        <f>'[1]HUONG DO'!$AS7</f>
        <v>3</v>
      </c>
      <c r="S9" s="71">
        <f>'[1]HUONG VINH'!$AS7</f>
        <v>14.55</v>
      </c>
      <c r="T9" s="71">
        <f>'[1]HUONG XUAN'!$AS7</f>
        <v>12.799999999999999</v>
      </c>
      <c r="U9" s="71">
        <f>'[1]PHUC TRACH'!$AS7</f>
        <v>13</v>
      </c>
      <c r="V9" s="71">
        <f>'[1]HUONG TRA'!$AS7</f>
        <v>1.5500000000000003</v>
      </c>
      <c r="W9" s="71">
        <f>'[1]HUONG LAM'!$AS7</f>
        <v>6.05</v>
      </c>
      <c r="X9" s="71">
        <f>'[1]HUONG LIEN'!$AS7</f>
        <v>0.1</v>
      </c>
      <c r="Y9" s="71">
        <f>'[1]HUONG TRACH'!$AS7</f>
        <v>6.44</v>
      </c>
      <c r="Z9" s="71">
        <f>'[1]HUONG GIANG'!$AS7</f>
        <v>0.65</v>
      </c>
    </row>
    <row r="10" spans="1:38" s="67" customFormat="1" ht="15.95" customHeight="1">
      <c r="A10" s="47" t="s">
        <v>0</v>
      </c>
      <c r="B10" s="47" t="s">
        <v>69</v>
      </c>
      <c r="C10" s="48" t="s">
        <v>70</v>
      </c>
      <c r="D10" s="72">
        <f>'[1]H08-CC HUYEN'!AS7</f>
        <v>12.54</v>
      </c>
      <c r="E10" s="72">
        <f>'[1]TT HUONG KHE'!AS8</f>
        <v>0</v>
      </c>
      <c r="F10" s="72">
        <f>'[1]PHUONG MY'!$AS8</f>
        <v>0</v>
      </c>
      <c r="G10" s="72">
        <f>'[1]HA LINH'!$AS8</f>
        <v>0</v>
      </c>
      <c r="H10" s="72">
        <f>'[1]HUONG THUY'!$AS8</f>
        <v>2.1</v>
      </c>
      <c r="I10" s="72">
        <f>'[1]HOA HAI'!$AS8</f>
        <v>3</v>
      </c>
      <c r="J10" s="72">
        <f>'[1]PHUONG DIEN'!$AS8</f>
        <v>0.3</v>
      </c>
      <c r="K10" s="72">
        <f>'[1]PHUC DONG'!$AS8</f>
        <v>0.55000000000000004</v>
      </c>
      <c r="L10" s="72">
        <f>'[1]LOC YEN'!$AS8</f>
        <v>0</v>
      </c>
      <c r="M10" s="72">
        <f>'[1]HUONG BINH'!$AS8</f>
        <v>0.9</v>
      </c>
      <c r="N10" s="72">
        <f>'[1]HUONG LONG'!$AS8</f>
        <v>1.72</v>
      </c>
      <c r="O10" s="72">
        <f>'[1]PHU GIA'!$AS8</f>
        <v>0.36</v>
      </c>
      <c r="P10" s="72">
        <f>'[1]GIA PHO'!$AS8</f>
        <v>0.12</v>
      </c>
      <c r="Q10" s="72">
        <f>'[1]PHU PHONG'!$AS8</f>
        <v>0.84</v>
      </c>
      <c r="R10" s="72">
        <f>'[1]HUONG DO'!$AS8</f>
        <v>0</v>
      </c>
      <c r="S10" s="72">
        <f>'[1]HUONG VINH'!$AS8</f>
        <v>0</v>
      </c>
      <c r="T10" s="72">
        <f>'[1]HUONG XUAN'!$AS8</f>
        <v>2.2000000000000002</v>
      </c>
      <c r="U10" s="72">
        <f>'[1]PHUC TRACH'!$AS8</f>
        <v>0.45</v>
      </c>
      <c r="V10" s="72">
        <f>'[1]HUONG TRA'!$AS8</f>
        <v>0</v>
      </c>
      <c r="W10" s="72">
        <f>'[1]HUONG LAM'!$AS8</f>
        <v>0</v>
      </c>
      <c r="X10" s="72">
        <f>'[1]HUONG LIEN'!$AS8</f>
        <v>0</v>
      </c>
      <c r="Y10" s="72">
        <f>'[1]HUONG TRACH'!$AS8</f>
        <v>0</v>
      </c>
      <c r="Z10" s="72">
        <f>'[1]HUONG GIANG'!$AS8</f>
        <v>0</v>
      </c>
    </row>
    <row r="11" spans="1:38" s="74" customFormat="1" ht="15.95" customHeight="1">
      <c r="A11" s="50"/>
      <c r="B11" s="50" t="s">
        <v>67</v>
      </c>
      <c r="C11" s="51" t="s">
        <v>68</v>
      </c>
      <c r="D11" s="73">
        <f>'[1]H08-CC HUYEN'!AS8</f>
        <v>12.5</v>
      </c>
      <c r="E11" s="73">
        <f>'[1]TT HUONG KHE'!AS9</f>
        <v>0</v>
      </c>
      <c r="F11" s="73">
        <f>'[1]PHUONG MY'!$AS9</f>
        <v>0</v>
      </c>
      <c r="G11" s="73">
        <f>'[1]HA LINH'!$AS9</f>
        <v>0</v>
      </c>
      <c r="H11" s="73">
        <f>'[1]HUONG THUY'!$AS9</f>
        <v>2.1</v>
      </c>
      <c r="I11" s="73">
        <f>'[1]HOA HAI'!$AS9</f>
        <v>3</v>
      </c>
      <c r="J11" s="73">
        <f>'[1]PHUONG DIEN'!$AS9</f>
        <v>0.3</v>
      </c>
      <c r="K11" s="73">
        <f>'[1]PHUC DONG'!$AS9</f>
        <v>0.55000000000000004</v>
      </c>
      <c r="L11" s="73">
        <f>'[1]LOC YEN'!$AS9</f>
        <v>0</v>
      </c>
      <c r="M11" s="73">
        <f>'[1]HUONG BINH'!$AS9</f>
        <v>0.9</v>
      </c>
      <c r="N11" s="73">
        <f>'[1]HUONG LONG'!$AS9</f>
        <v>1.72</v>
      </c>
      <c r="O11" s="73">
        <f>'[1]PHU GIA'!$AS9</f>
        <v>0.36</v>
      </c>
      <c r="P11" s="73">
        <f>'[1]GIA PHO'!$AS9</f>
        <v>0.08</v>
      </c>
      <c r="Q11" s="73">
        <f>'[1]PHU PHONG'!$AS9</f>
        <v>0.84</v>
      </c>
      <c r="R11" s="73">
        <f>'[1]HUONG DO'!$AS9</f>
        <v>0</v>
      </c>
      <c r="S11" s="73">
        <f>'[1]HUONG VINH'!$AS9</f>
        <v>0</v>
      </c>
      <c r="T11" s="73">
        <f>'[1]HUONG XUAN'!$AS9</f>
        <v>2.2000000000000002</v>
      </c>
      <c r="U11" s="73">
        <f>'[1]PHUC TRACH'!$AS9</f>
        <v>0.45</v>
      </c>
      <c r="V11" s="73">
        <f>'[1]HUONG TRA'!$AS9</f>
        <v>0</v>
      </c>
      <c r="W11" s="73">
        <f>'[1]HUONG LAM'!$AS9</f>
        <v>0</v>
      </c>
      <c r="X11" s="73">
        <f>'[1]HUONG LIEN'!$AS9</f>
        <v>0</v>
      </c>
      <c r="Y11" s="73">
        <f>'[1]HUONG TRACH'!$AS9</f>
        <v>0</v>
      </c>
      <c r="Z11" s="73">
        <f>'[1]HUONG GIANG'!$AS9</f>
        <v>0</v>
      </c>
    </row>
    <row r="12" spans="1:38" s="74" customFormat="1" ht="15.95" customHeight="1">
      <c r="A12" s="50"/>
      <c r="B12" s="50" t="s">
        <v>159</v>
      </c>
      <c r="C12" s="51" t="s">
        <v>158</v>
      </c>
      <c r="D12" s="73">
        <f>'[1]H08-CC HUYEN'!AS9</f>
        <v>0.04</v>
      </c>
      <c r="E12" s="73">
        <f>'[1]TT HUONG KHE'!AS10</f>
        <v>0</v>
      </c>
      <c r="F12" s="73">
        <f>'[1]PHUONG MY'!$AS10</f>
        <v>0</v>
      </c>
      <c r="G12" s="73">
        <f>'[1]HA LINH'!$AS10</f>
        <v>0</v>
      </c>
      <c r="H12" s="73">
        <f>'[1]HUONG THUY'!$AS10</f>
        <v>0</v>
      </c>
      <c r="I12" s="73">
        <f>'[1]HOA HAI'!$AS10</f>
        <v>0</v>
      </c>
      <c r="J12" s="73">
        <f>'[1]PHUONG DIEN'!$AS10</f>
        <v>0</v>
      </c>
      <c r="K12" s="73">
        <f>'[1]PHUC DONG'!$AS10</f>
        <v>0</v>
      </c>
      <c r="L12" s="73">
        <f>'[1]LOC YEN'!$AS10</f>
        <v>0</v>
      </c>
      <c r="M12" s="73">
        <f>'[1]HUONG BINH'!$AS10</f>
        <v>0</v>
      </c>
      <c r="N12" s="73">
        <f>'[1]HUONG LONG'!$AS10</f>
        <v>0</v>
      </c>
      <c r="O12" s="73">
        <f>'[1]PHU GIA'!$AS10</f>
        <v>0</v>
      </c>
      <c r="P12" s="73">
        <f>'[1]GIA PHO'!$AS10</f>
        <v>0.04</v>
      </c>
      <c r="Q12" s="73">
        <f>'[1]PHU PHONG'!$AS10</f>
        <v>0</v>
      </c>
      <c r="R12" s="73">
        <f>'[1]HUONG DO'!$AS10</f>
        <v>0</v>
      </c>
      <c r="S12" s="73">
        <f>'[1]HUONG VINH'!$AS10</f>
        <v>0</v>
      </c>
      <c r="T12" s="73">
        <f>'[1]HUONG XUAN'!$AS10</f>
        <v>0</v>
      </c>
      <c r="U12" s="73">
        <f>'[1]PHUC TRACH'!$AS10</f>
        <v>0</v>
      </c>
      <c r="V12" s="73">
        <f>'[1]HUONG TRA'!$AS10</f>
        <v>0</v>
      </c>
      <c r="W12" s="73">
        <f>'[1]HUONG LAM'!$AS10</f>
        <v>0</v>
      </c>
      <c r="X12" s="73">
        <f>'[1]HUONG LIEN'!$AS10</f>
        <v>0</v>
      </c>
      <c r="Y12" s="73">
        <f>'[1]HUONG TRACH'!$AS10</f>
        <v>0</v>
      </c>
      <c r="Z12" s="73">
        <f>'[1]HUONG GIANG'!$AS10</f>
        <v>0</v>
      </c>
    </row>
    <row r="13" spans="1:38" s="67" customFormat="1" ht="15.95" customHeight="1">
      <c r="A13" s="47" t="s">
        <v>1</v>
      </c>
      <c r="B13" s="47" t="s">
        <v>93</v>
      </c>
      <c r="C13" s="48" t="s">
        <v>45</v>
      </c>
      <c r="D13" s="72">
        <f>'[1]H08-CC HUYEN'!AS10</f>
        <v>31.100000000000005</v>
      </c>
      <c r="E13" s="72">
        <f>'[1]TT HUONG KHE'!AS11</f>
        <v>0.3</v>
      </c>
      <c r="F13" s="72">
        <f>'[1]PHUONG MY'!$AS11</f>
        <v>1</v>
      </c>
      <c r="G13" s="72">
        <f>'[1]HA LINH'!$AS11</f>
        <v>2.2000000000000002</v>
      </c>
      <c r="H13" s="72">
        <f>'[1]HUONG THUY'!$AS11</f>
        <v>4.5600000000000005</v>
      </c>
      <c r="I13" s="72">
        <f>'[1]HOA HAI'!$AS11</f>
        <v>2.2000000000000002</v>
      </c>
      <c r="J13" s="72">
        <f>'[1]PHUONG DIEN'!$AS11</f>
        <v>0.7</v>
      </c>
      <c r="K13" s="72">
        <f>'[1]PHUC DONG'!$AS11</f>
        <v>0.77</v>
      </c>
      <c r="L13" s="72">
        <f>'[1]LOC YEN'!$AS11</f>
        <v>1.9</v>
      </c>
      <c r="M13" s="72">
        <f>'[1]HUONG BINH'!$AS11</f>
        <v>1.2000000000000002</v>
      </c>
      <c r="N13" s="72">
        <f>'[1]HUONG LONG'!$AS11</f>
        <v>0.54</v>
      </c>
      <c r="O13" s="72">
        <f>'[1]PHU GIA'!$AS11</f>
        <v>1.19</v>
      </c>
      <c r="P13" s="72">
        <f>'[1]GIA PHO'!$AS11</f>
        <v>1.05</v>
      </c>
      <c r="Q13" s="72">
        <f>'[1]PHU PHONG'!$AS11</f>
        <v>1.23</v>
      </c>
      <c r="R13" s="72">
        <f>'[1]HUONG DO'!$AS11</f>
        <v>2.0499999999999998</v>
      </c>
      <c r="S13" s="72">
        <f>'[1]HUONG VINH'!$AS11</f>
        <v>2.1</v>
      </c>
      <c r="T13" s="72">
        <f>'[1]HUONG XUAN'!$AS11</f>
        <v>3.7499999999999996</v>
      </c>
      <c r="U13" s="72">
        <f>'[1]PHUC TRACH'!$AS11</f>
        <v>2.06</v>
      </c>
      <c r="V13" s="72">
        <f>'[1]HUONG TRA'!$AS11</f>
        <v>0</v>
      </c>
      <c r="W13" s="72">
        <f>'[1]HUONG LAM'!$AS11</f>
        <v>0.05</v>
      </c>
      <c r="X13" s="72">
        <f>'[1]HUONG LIEN'!$AS11</f>
        <v>0</v>
      </c>
      <c r="Y13" s="72">
        <f>'[1]HUONG TRACH'!$AS11</f>
        <v>2.25</v>
      </c>
      <c r="Z13" s="72">
        <f>'[1]HUONG GIANG'!$AS11</f>
        <v>0</v>
      </c>
    </row>
    <row r="14" spans="1:38" s="67" customFormat="1" ht="15.95" customHeight="1">
      <c r="A14" s="47" t="s">
        <v>2</v>
      </c>
      <c r="B14" s="47" t="s">
        <v>30</v>
      </c>
      <c r="C14" s="48" t="s">
        <v>35</v>
      </c>
      <c r="D14" s="72">
        <f>'[1]H08-CC HUYEN'!AS11</f>
        <v>60.660000000000004</v>
      </c>
      <c r="E14" s="72">
        <f>'[1]TT HUONG KHE'!AS12</f>
        <v>4.47</v>
      </c>
      <c r="F14" s="72">
        <f>'[1]PHUONG MY'!$AS12</f>
        <v>0.6</v>
      </c>
      <c r="G14" s="72">
        <f>'[1]HA LINH'!$AS12</f>
        <v>4.4000000000000004</v>
      </c>
      <c r="H14" s="72">
        <f>'[1]HUONG THUY'!$AS12</f>
        <v>12.64</v>
      </c>
      <c r="I14" s="72">
        <f>'[1]HOA HAI'!$AS12</f>
        <v>0.95</v>
      </c>
      <c r="J14" s="72">
        <f>'[1]PHUONG DIEN'!$AS12</f>
        <v>0.6</v>
      </c>
      <c r="K14" s="72">
        <f>'[1]PHUC DONG'!$AS12</f>
        <v>3.3800000000000003</v>
      </c>
      <c r="L14" s="72">
        <f>'[1]LOC YEN'!$AS12</f>
        <v>0.8</v>
      </c>
      <c r="M14" s="72">
        <f>'[1]HUONG BINH'!$AS12</f>
        <v>0.7</v>
      </c>
      <c r="N14" s="72">
        <f>'[1]HUONG LONG'!$AS12</f>
        <v>1.32</v>
      </c>
      <c r="O14" s="72">
        <f>'[1]PHU GIA'!$AS12</f>
        <v>1.2999999999999998</v>
      </c>
      <c r="P14" s="72">
        <f>'[1]GIA PHO'!$AS12</f>
        <v>4.67</v>
      </c>
      <c r="Q14" s="72">
        <f>'[1]PHU PHONG'!$AS12</f>
        <v>0.83000000000000007</v>
      </c>
      <c r="R14" s="72">
        <f>'[1]HUONG DO'!$AS12</f>
        <v>0.95000000000000007</v>
      </c>
      <c r="S14" s="72">
        <f>'[1]HUONG VINH'!$AS12</f>
        <v>3.15</v>
      </c>
      <c r="T14" s="72">
        <f>'[1]HUONG XUAN'!$AS12</f>
        <v>3.35</v>
      </c>
      <c r="U14" s="72">
        <f>'[1]PHUC TRACH'!$AS12</f>
        <v>10.46</v>
      </c>
      <c r="V14" s="72">
        <f>'[1]HUONG TRA'!$AS12</f>
        <v>1.4500000000000002</v>
      </c>
      <c r="W14" s="72">
        <f>'[1]HUONG LAM'!$AS12</f>
        <v>2.7</v>
      </c>
      <c r="X14" s="72">
        <f>'[1]HUONG LIEN'!$AS12</f>
        <v>0.1</v>
      </c>
      <c r="Y14" s="72">
        <f>'[1]HUONG TRACH'!$AS12</f>
        <v>1.1900000000000002</v>
      </c>
      <c r="Z14" s="72">
        <f>'[1]HUONG GIANG'!$AS12</f>
        <v>0.65</v>
      </c>
    </row>
    <row r="15" spans="1:38" s="67" customFormat="1" ht="15.95" customHeight="1">
      <c r="A15" s="47" t="s">
        <v>3</v>
      </c>
      <c r="B15" s="47" t="s">
        <v>10</v>
      </c>
      <c r="C15" s="48" t="s">
        <v>21</v>
      </c>
      <c r="D15" s="72">
        <f>'[1]H08-CC HUYEN'!AS12</f>
        <v>0</v>
      </c>
      <c r="E15" s="72">
        <f>'[1]TT HUONG KHE'!AS13</f>
        <v>0</v>
      </c>
      <c r="F15" s="72">
        <f>'[1]PHUONG MY'!$AS13</f>
        <v>0</v>
      </c>
      <c r="G15" s="72">
        <f>'[1]HA LINH'!$AS13</f>
        <v>0</v>
      </c>
      <c r="H15" s="72">
        <f>'[1]HUONG THUY'!$AS13</f>
        <v>0</v>
      </c>
      <c r="I15" s="72">
        <f>'[1]HOA HAI'!$AS13</f>
        <v>0</v>
      </c>
      <c r="J15" s="72">
        <f>'[1]PHUONG DIEN'!$AS13</f>
        <v>0</v>
      </c>
      <c r="K15" s="72">
        <f>'[1]PHUC DONG'!$AS13</f>
        <v>0</v>
      </c>
      <c r="L15" s="72">
        <f>'[1]LOC YEN'!$AS13</f>
        <v>0</v>
      </c>
      <c r="M15" s="72">
        <f>'[1]HUONG BINH'!$AS13</f>
        <v>0</v>
      </c>
      <c r="N15" s="72">
        <f>'[1]HUONG LONG'!$AS13</f>
        <v>0</v>
      </c>
      <c r="O15" s="72">
        <f>'[1]PHU GIA'!$AS13</f>
        <v>0</v>
      </c>
      <c r="P15" s="72">
        <f>'[1]GIA PHO'!$AS13</f>
        <v>0</v>
      </c>
      <c r="Q15" s="72">
        <f>'[1]PHU PHONG'!$AS13</f>
        <v>0</v>
      </c>
      <c r="R15" s="72">
        <f>'[1]HUONG DO'!$AS13</f>
        <v>0</v>
      </c>
      <c r="S15" s="72">
        <f>'[1]HUONG VINH'!$AS13</f>
        <v>0</v>
      </c>
      <c r="T15" s="72">
        <f>'[1]HUONG XUAN'!$AS13</f>
        <v>0</v>
      </c>
      <c r="U15" s="72">
        <f>'[1]PHUC TRACH'!$AS13</f>
        <v>0</v>
      </c>
      <c r="V15" s="72">
        <f>'[1]HUONG TRA'!$AS13</f>
        <v>0</v>
      </c>
      <c r="W15" s="72">
        <f>'[1]HUONG LAM'!$AS13</f>
        <v>0</v>
      </c>
      <c r="X15" s="72">
        <f>'[1]HUONG LIEN'!$AS13</f>
        <v>0</v>
      </c>
      <c r="Y15" s="72">
        <f>'[1]HUONG TRACH'!$AS13</f>
        <v>0</v>
      </c>
      <c r="Z15" s="72">
        <f>'[1]HUONG GIANG'!$AS13</f>
        <v>0</v>
      </c>
    </row>
    <row r="16" spans="1:38" s="67" customFormat="1" ht="15.95" customHeight="1">
      <c r="A16" s="47" t="s">
        <v>4</v>
      </c>
      <c r="B16" s="47" t="s">
        <v>11</v>
      </c>
      <c r="C16" s="48" t="s">
        <v>22</v>
      </c>
      <c r="D16" s="72">
        <f>'[1]H08-CC HUYEN'!AS13</f>
        <v>10.1</v>
      </c>
      <c r="E16" s="72">
        <f>'[1]TT HUONG KHE'!AS14</f>
        <v>0</v>
      </c>
      <c r="F16" s="72">
        <f>'[1]PHUONG MY'!$AS14</f>
        <v>0</v>
      </c>
      <c r="G16" s="72">
        <f>'[1]HA LINH'!$AS14</f>
        <v>0</v>
      </c>
      <c r="H16" s="72">
        <f>'[1]HUONG THUY'!$AS14</f>
        <v>0</v>
      </c>
      <c r="I16" s="72">
        <f>'[1]HOA HAI'!$AS14</f>
        <v>10.1</v>
      </c>
      <c r="J16" s="72">
        <f>'[1]PHUONG DIEN'!$AS14</f>
        <v>0</v>
      </c>
      <c r="K16" s="72">
        <f>'[1]PHUC DONG'!$AS14</f>
        <v>0</v>
      </c>
      <c r="L16" s="72">
        <f>'[1]LOC YEN'!$AS14</f>
        <v>0</v>
      </c>
      <c r="M16" s="72">
        <f>'[1]HUONG BINH'!$AS14</f>
        <v>0</v>
      </c>
      <c r="N16" s="72">
        <f>'[1]HUONG LONG'!$AS14</f>
        <v>0</v>
      </c>
      <c r="O16" s="72">
        <f>'[1]PHU GIA'!$AS14</f>
        <v>0</v>
      </c>
      <c r="P16" s="72">
        <f>'[1]GIA PHO'!$AS14</f>
        <v>0</v>
      </c>
      <c r="Q16" s="72">
        <f>'[1]PHU PHONG'!$AS14</f>
        <v>0</v>
      </c>
      <c r="R16" s="72">
        <f>'[1]HUONG DO'!$AS14</f>
        <v>0</v>
      </c>
      <c r="S16" s="72">
        <f>'[1]HUONG VINH'!$AS14</f>
        <v>0</v>
      </c>
      <c r="T16" s="72">
        <f>'[1]HUONG XUAN'!$AS14</f>
        <v>0</v>
      </c>
      <c r="U16" s="72">
        <f>'[1]PHUC TRACH'!$AS14</f>
        <v>0</v>
      </c>
      <c r="V16" s="72">
        <f>'[1]HUONG TRA'!$AS14</f>
        <v>0</v>
      </c>
      <c r="W16" s="72">
        <f>'[1]HUONG LAM'!$AS14</f>
        <v>0</v>
      </c>
      <c r="X16" s="72">
        <f>'[1]HUONG LIEN'!$AS14</f>
        <v>0</v>
      </c>
      <c r="Y16" s="72">
        <f>'[1]HUONG TRACH'!$AS14</f>
        <v>0</v>
      </c>
      <c r="Z16" s="72">
        <f>'[1]HUONG GIANG'!$AS14</f>
        <v>0</v>
      </c>
    </row>
    <row r="17" spans="1:26" s="67" customFormat="1" ht="15.95" customHeight="1">
      <c r="A17" s="47" t="s">
        <v>32</v>
      </c>
      <c r="B17" s="47" t="s">
        <v>31</v>
      </c>
      <c r="C17" s="48" t="s">
        <v>36</v>
      </c>
      <c r="D17" s="72">
        <f>'[1]H08-CC HUYEN'!AS14</f>
        <v>85.22</v>
      </c>
      <c r="E17" s="72">
        <f>'[1]TT HUONG KHE'!AS15</f>
        <v>0</v>
      </c>
      <c r="F17" s="72">
        <f>'[1]PHUONG MY'!$AS15</f>
        <v>5.0999999999999996</v>
      </c>
      <c r="G17" s="72">
        <f>'[1]HA LINH'!$AS15</f>
        <v>3.51</v>
      </c>
      <c r="H17" s="72">
        <f>'[1]HUONG THUY'!$AS15</f>
        <v>0</v>
      </c>
      <c r="I17" s="72">
        <f>'[1]HOA HAI'!$AS15</f>
        <v>13</v>
      </c>
      <c r="J17" s="72">
        <f>'[1]PHUONG DIEN'!$AS15</f>
        <v>0.03</v>
      </c>
      <c r="K17" s="72">
        <f>'[1]PHUC DONG'!$AS15</f>
        <v>0</v>
      </c>
      <c r="L17" s="72">
        <f>'[1]LOC YEN'!$AS15</f>
        <v>1.6</v>
      </c>
      <c r="M17" s="72">
        <f>'[1]HUONG BINH'!$AS15</f>
        <v>2</v>
      </c>
      <c r="N17" s="72">
        <f>'[1]HUONG LONG'!$AS15</f>
        <v>22.5</v>
      </c>
      <c r="O17" s="72">
        <f>'[1]PHU GIA'!$AS15</f>
        <v>5</v>
      </c>
      <c r="P17" s="72">
        <f>'[1]GIA PHO'!$AS15</f>
        <v>13.35</v>
      </c>
      <c r="Q17" s="72">
        <f>'[1]PHU PHONG'!$AS15</f>
        <v>0</v>
      </c>
      <c r="R17" s="72">
        <f>'[1]HUONG DO'!$AS15</f>
        <v>0</v>
      </c>
      <c r="S17" s="72">
        <f>'[1]HUONG VINH'!$AS15</f>
        <v>9.3000000000000007</v>
      </c>
      <c r="T17" s="72">
        <f>'[1]HUONG XUAN'!$AS15</f>
        <v>3.5</v>
      </c>
      <c r="U17" s="72">
        <f>'[1]PHUC TRACH'!$AS15</f>
        <v>0.03</v>
      </c>
      <c r="V17" s="72">
        <f>'[1]HUONG TRA'!$AS15</f>
        <v>0</v>
      </c>
      <c r="W17" s="72">
        <f>'[1]HUONG LAM'!$AS15</f>
        <v>3.3</v>
      </c>
      <c r="X17" s="72">
        <f>'[1]HUONG LIEN'!$AS15</f>
        <v>0</v>
      </c>
      <c r="Y17" s="72">
        <f>'[1]HUONG TRACH'!$AS15</f>
        <v>3</v>
      </c>
      <c r="Z17" s="72">
        <f>'[1]HUONG GIANG'!$AS15</f>
        <v>0</v>
      </c>
    </row>
    <row r="18" spans="1:26" s="67" customFormat="1" ht="15.95" customHeight="1">
      <c r="A18" s="47" t="s">
        <v>33</v>
      </c>
      <c r="B18" s="47" t="s">
        <v>74</v>
      </c>
      <c r="C18" s="48" t="s">
        <v>62</v>
      </c>
      <c r="D18" s="72">
        <f>'[1]H08-CC HUYEN'!AS15</f>
        <v>0.6</v>
      </c>
      <c r="E18" s="72">
        <f>'[1]TT HUONG KHE'!AS16</f>
        <v>0</v>
      </c>
      <c r="F18" s="72">
        <f>'[1]PHUONG MY'!$AS16</f>
        <v>0</v>
      </c>
      <c r="G18" s="72">
        <f>'[1]HA LINH'!$AS16</f>
        <v>0</v>
      </c>
      <c r="H18" s="72">
        <f>'[1]HUONG THUY'!$AS16</f>
        <v>0</v>
      </c>
      <c r="I18" s="72">
        <f>'[1]HOA HAI'!$AS16</f>
        <v>0.5</v>
      </c>
      <c r="J18" s="72">
        <f>'[1]PHUONG DIEN'!$AS16</f>
        <v>0</v>
      </c>
      <c r="K18" s="72">
        <f>'[1]PHUC DONG'!$AS16</f>
        <v>0</v>
      </c>
      <c r="L18" s="72">
        <f>'[1]LOC YEN'!$AS16</f>
        <v>0</v>
      </c>
      <c r="M18" s="72">
        <f>'[1]HUONG BINH'!$AS16</f>
        <v>0</v>
      </c>
      <c r="N18" s="72">
        <f>'[1]HUONG LONG'!$AS16</f>
        <v>0</v>
      </c>
      <c r="O18" s="72">
        <f>'[1]PHU GIA'!$AS16</f>
        <v>0</v>
      </c>
      <c r="P18" s="72">
        <f>'[1]GIA PHO'!$AS16</f>
        <v>0</v>
      </c>
      <c r="Q18" s="72">
        <f>'[1]PHU PHONG'!$AS16</f>
        <v>0</v>
      </c>
      <c r="R18" s="72">
        <f>'[1]HUONG DO'!$AS16</f>
        <v>0</v>
      </c>
      <c r="S18" s="72">
        <f>'[1]HUONG VINH'!$AS16</f>
        <v>0</v>
      </c>
      <c r="T18" s="72">
        <f>'[1]HUONG XUAN'!$AS16</f>
        <v>0</v>
      </c>
      <c r="U18" s="72">
        <f>'[1]PHUC TRACH'!$AS16</f>
        <v>0</v>
      </c>
      <c r="V18" s="72">
        <f>'[1]HUONG TRA'!$AS16</f>
        <v>0.1</v>
      </c>
      <c r="W18" s="72">
        <f>'[1]HUONG LAM'!$AS16</f>
        <v>0</v>
      </c>
      <c r="X18" s="72">
        <f>'[1]HUONG LIEN'!$AS16</f>
        <v>0</v>
      </c>
      <c r="Y18" s="72">
        <f>'[1]HUONG TRACH'!$AS16</f>
        <v>0</v>
      </c>
      <c r="Z18" s="72">
        <f>'[1]HUONG GIANG'!$AS16</f>
        <v>0</v>
      </c>
    </row>
    <row r="19" spans="1:26" s="67" customFormat="1" ht="15.95" customHeight="1">
      <c r="A19" s="47" t="s">
        <v>42</v>
      </c>
      <c r="B19" s="47" t="s">
        <v>40</v>
      </c>
      <c r="C19" s="48" t="s">
        <v>41</v>
      </c>
      <c r="D19" s="72">
        <f>'[1]H08-CC HUYEN'!AS16</f>
        <v>0</v>
      </c>
      <c r="E19" s="72">
        <f>'[1]TT HUONG KHE'!AS17</f>
        <v>0</v>
      </c>
      <c r="F19" s="72">
        <f>'[1]PHUONG MY'!$AS17</f>
        <v>0</v>
      </c>
      <c r="G19" s="72">
        <f>'[1]HA LINH'!$AS17</f>
        <v>0</v>
      </c>
      <c r="H19" s="72">
        <f>'[1]HUONG THUY'!$AS17</f>
        <v>0</v>
      </c>
      <c r="I19" s="72">
        <f>'[1]HOA HAI'!$AS17</f>
        <v>0</v>
      </c>
      <c r="J19" s="72">
        <f>'[1]PHUONG DIEN'!$AS17</f>
        <v>0</v>
      </c>
      <c r="K19" s="72">
        <f>'[1]PHUC DONG'!$AS17</f>
        <v>0</v>
      </c>
      <c r="L19" s="72">
        <f>'[1]LOC YEN'!$AS17</f>
        <v>0</v>
      </c>
      <c r="M19" s="72">
        <f>'[1]HUONG BINH'!$AS17</f>
        <v>0</v>
      </c>
      <c r="N19" s="72">
        <f>'[1]HUONG LONG'!$AS17</f>
        <v>0</v>
      </c>
      <c r="O19" s="72">
        <f>'[1]PHU GIA'!$AS17</f>
        <v>0</v>
      </c>
      <c r="P19" s="72">
        <f>'[1]GIA PHO'!$AS17</f>
        <v>0</v>
      </c>
      <c r="Q19" s="72">
        <f>'[1]PHU PHONG'!$AS17</f>
        <v>0</v>
      </c>
      <c r="R19" s="72">
        <f>'[1]HUONG DO'!$AS17</f>
        <v>0</v>
      </c>
      <c r="S19" s="72">
        <f>'[1]HUONG VINH'!$AS17</f>
        <v>0</v>
      </c>
      <c r="T19" s="72">
        <f>'[1]HUONG XUAN'!$AS17</f>
        <v>0</v>
      </c>
      <c r="U19" s="72">
        <f>'[1]PHUC TRACH'!$AS17</f>
        <v>0</v>
      </c>
      <c r="V19" s="72">
        <f>'[1]HUONG TRA'!$AS17</f>
        <v>0</v>
      </c>
      <c r="W19" s="72">
        <f>'[1]HUONG LAM'!$AS17</f>
        <v>0</v>
      </c>
      <c r="X19" s="72">
        <f>'[1]HUONG LIEN'!$AS17</f>
        <v>0</v>
      </c>
      <c r="Y19" s="72">
        <f>'[1]HUONG TRACH'!$AS17</f>
        <v>0</v>
      </c>
      <c r="Z19" s="72">
        <f>'[1]HUONG GIANG'!$AS17</f>
        <v>0</v>
      </c>
    </row>
    <row r="20" spans="1:26" s="67" customFormat="1" ht="15.95" customHeight="1">
      <c r="A20" s="47" t="s">
        <v>146</v>
      </c>
      <c r="B20" s="47" t="s">
        <v>46</v>
      </c>
      <c r="C20" s="48" t="s">
        <v>47</v>
      </c>
      <c r="D20" s="72">
        <f>'[1]H08-CC HUYEN'!AS17</f>
        <v>0</v>
      </c>
      <c r="E20" s="72">
        <f>'[1]TT HUONG KHE'!AS18</f>
        <v>0</v>
      </c>
      <c r="F20" s="72">
        <f>'[1]PHUONG MY'!$AS18</f>
        <v>0</v>
      </c>
      <c r="G20" s="72">
        <f>'[1]HA LINH'!$AS18</f>
        <v>0</v>
      </c>
      <c r="H20" s="72">
        <f>'[1]HUONG THUY'!$AS18</f>
        <v>0</v>
      </c>
      <c r="I20" s="72">
        <f>'[1]HOA HAI'!$AS18</f>
        <v>0</v>
      </c>
      <c r="J20" s="72">
        <f>'[1]PHUONG DIEN'!$AS18</f>
        <v>0</v>
      </c>
      <c r="K20" s="72">
        <f>'[1]PHUC DONG'!$AS18</f>
        <v>0</v>
      </c>
      <c r="L20" s="72">
        <f>'[1]LOC YEN'!$AS18</f>
        <v>0</v>
      </c>
      <c r="M20" s="72">
        <f>'[1]HUONG BINH'!$AS18</f>
        <v>0</v>
      </c>
      <c r="N20" s="72">
        <f>'[1]HUONG LONG'!$AS18</f>
        <v>0</v>
      </c>
      <c r="O20" s="72">
        <f>'[1]PHU GIA'!$AS18</f>
        <v>0</v>
      </c>
      <c r="P20" s="72">
        <f>'[1]GIA PHO'!$AS18</f>
        <v>0</v>
      </c>
      <c r="Q20" s="72">
        <f>'[1]PHU PHONG'!$AS18</f>
        <v>0</v>
      </c>
      <c r="R20" s="72">
        <f>'[1]HUONG DO'!$AS18</f>
        <v>0</v>
      </c>
      <c r="S20" s="72">
        <f>'[1]HUONG VINH'!$AS18</f>
        <v>0</v>
      </c>
      <c r="T20" s="72">
        <f>'[1]HUONG XUAN'!$AS18</f>
        <v>0</v>
      </c>
      <c r="U20" s="72">
        <f>'[1]PHUC TRACH'!$AS18</f>
        <v>0</v>
      </c>
      <c r="V20" s="72">
        <f>'[1]HUONG TRA'!$AS18</f>
        <v>0</v>
      </c>
      <c r="W20" s="72">
        <f>'[1]HUONG LAM'!$AS18</f>
        <v>0</v>
      </c>
      <c r="X20" s="72">
        <f>'[1]HUONG LIEN'!$AS18</f>
        <v>0</v>
      </c>
      <c r="Y20" s="72">
        <f>'[1]HUONG TRACH'!$AS18</f>
        <v>0</v>
      </c>
      <c r="Z20" s="72">
        <f>'[1]HUONG GIANG'!$AS18</f>
        <v>0</v>
      </c>
    </row>
    <row r="21" spans="1:26" s="75" customFormat="1" ht="15.95" customHeight="1">
      <c r="A21" s="44">
        <v>2</v>
      </c>
      <c r="B21" s="44" t="s">
        <v>29</v>
      </c>
      <c r="C21" s="45" t="s">
        <v>23</v>
      </c>
      <c r="D21" s="65">
        <f>'[1]H08-CC HUYEN'!AS18</f>
        <v>18.580000000000002</v>
      </c>
      <c r="E21" s="72">
        <f>'[1]TT HUONG KHE'!AS19</f>
        <v>3.77</v>
      </c>
      <c r="F21" s="72">
        <f>'[1]PHUONG MY'!$AS19</f>
        <v>0</v>
      </c>
      <c r="G21" s="72">
        <f>'[1]HA LINH'!$AS19</f>
        <v>1.42</v>
      </c>
      <c r="H21" s="72">
        <f>'[1]HUONG THUY'!$AS19</f>
        <v>0.3</v>
      </c>
      <c r="I21" s="72">
        <f>'[1]HOA HAI'!$AS19</f>
        <v>0.2</v>
      </c>
      <c r="J21" s="72">
        <f>'[1]PHUONG DIEN'!$AS19</f>
        <v>0</v>
      </c>
      <c r="K21" s="72">
        <f>'[1]PHUC DONG'!$AS19</f>
        <v>0</v>
      </c>
      <c r="L21" s="72">
        <f>'[1]LOC YEN'!$AS19</f>
        <v>0.85000000000000009</v>
      </c>
      <c r="M21" s="72">
        <f>'[1]HUONG BINH'!$AS19</f>
        <v>0.3</v>
      </c>
      <c r="N21" s="72">
        <f>'[1]HUONG LONG'!$AS19</f>
        <v>7</v>
      </c>
      <c r="O21" s="72">
        <f>'[1]PHU GIA'!$AS19</f>
        <v>0.08</v>
      </c>
      <c r="P21" s="72">
        <f>'[1]GIA PHO'!$AS19</f>
        <v>0</v>
      </c>
      <c r="Q21" s="72">
        <f>'[1]PHU PHONG'!$AS19</f>
        <v>2.06</v>
      </c>
      <c r="R21" s="72">
        <f>'[1]HUONG DO'!$AS19</f>
        <v>0</v>
      </c>
      <c r="S21" s="72">
        <f>'[1]HUONG VINH'!$AS19</f>
        <v>0</v>
      </c>
      <c r="T21" s="72">
        <f>'[1]HUONG XUAN'!$AS19</f>
        <v>0.5</v>
      </c>
      <c r="U21" s="72">
        <f>'[1]PHUC TRACH'!$AS19</f>
        <v>0.2</v>
      </c>
      <c r="V21" s="72">
        <f>'[1]HUONG TRA'!$AS19</f>
        <v>0</v>
      </c>
      <c r="W21" s="72">
        <f>'[1]HUONG LAM'!$AS19</f>
        <v>1.1000000000000001</v>
      </c>
      <c r="X21" s="72">
        <f>'[1]HUONG LIEN'!$AS19</f>
        <v>0.18</v>
      </c>
      <c r="Y21" s="72">
        <f>'[1]HUONG TRACH'!$AS19</f>
        <v>0.62000000000000011</v>
      </c>
      <c r="Z21" s="72">
        <f>'[1]HUONG GIANG'!$AS19</f>
        <v>0</v>
      </c>
    </row>
    <row r="22" spans="1:26" s="67" customFormat="1" ht="15.95" customHeight="1">
      <c r="A22" s="47" t="s">
        <v>16</v>
      </c>
      <c r="B22" s="47" t="s">
        <v>12</v>
      </c>
      <c r="C22" s="48" t="s">
        <v>24</v>
      </c>
      <c r="D22" s="72">
        <f>'[1]H08-CC HUYEN'!AS19</f>
        <v>0</v>
      </c>
      <c r="E22" s="72">
        <f>'[1]TT HUONG KHE'!AS20</f>
        <v>0</v>
      </c>
      <c r="F22" s="72">
        <f>'[1]PHUONG MY'!$AS20</f>
        <v>0</v>
      </c>
      <c r="G22" s="72">
        <f>'[1]HA LINH'!$AS20</f>
        <v>0</v>
      </c>
      <c r="H22" s="72">
        <f>'[1]HUONG THUY'!$AS20</f>
        <v>0</v>
      </c>
      <c r="I22" s="72">
        <f>'[1]HOA HAI'!$AS20</f>
        <v>0</v>
      </c>
      <c r="J22" s="72">
        <f>'[1]PHUONG DIEN'!$AS20</f>
        <v>0</v>
      </c>
      <c r="K22" s="72">
        <f>'[1]PHUC DONG'!$AS20</f>
        <v>0</v>
      </c>
      <c r="L22" s="72">
        <f>'[1]LOC YEN'!$AS20</f>
        <v>0</v>
      </c>
      <c r="M22" s="72">
        <f>'[1]HUONG BINH'!$AS20</f>
        <v>0</v>
      </c>
      <c r="N22" s="72">
        <f>'[1]HUONG LONG'!$AS20</f>
        <v>0</v>
      </c>
      <c r="O22" s="72">
        <f>'[1]PHU GIA'!$AS20</f>
        <v>0</v>
      </c>
      <c r="P22" s="72">
        <f>'[1]GIA PHO'!$AS20</f>
        <v>0</v>
      </c>
      <c r="Q22" s="72">
        <f>'[1]PHU PHONG'!$AS20</f>
        <v>0</v>
      </c>
      <c r="R22" s="72">
        <f>'[1]HUONG DO'!$AS20</f>
        <v>0</v>
      </c>
      <c r="S22" s="72">
        <f>'[1]HUONG VINH'!$AS20</f>
        <v>0</v>
      </c>
      <c r="T22" s="72">
        <f>'[1]HUONG XUAN'!$AS20</f>
        <v>0</v>
      </c>
      <c r="U22" s="72">
        <f>'[1]PHUC TRACH'!$AS20</f>
        <v>0</v>
      </c>
      <c r="V22" s="72">
        <f>'[1]HUONG TRA'!$AS20</f>
        <v>0</v>
      </c>
      <c r="W22" s="72">
        <f>'[1]HUONG LAM'!$AS20</f>
        <v>0</v>
      </c>
      <c r="X22" s="72">
        <f>'[1]HUONG LIEN'!$AS20</f>
        <v>0</v>
      </c>
      <c r="Y22" s="72">
        <f>'[1]HUONG TRACH'!$AS20</f>
        <v>0</v>
      </c>
      <c r="Z22" s="72">
        <f>'[1]HUONG GIANG'!$AS20</f>
        <v>0</v>
      </c>
    </row>
    <row r="23" spans="1:26" s="67" customFormat="1" ht="15.95" customHeight="1">
      <c r="A23" s="47" t="s">
        <v>5</v>
      </c>
      <c r="B23" s="47" t="s">
        <v>13</v>
      </c>
      <c r="C23" s="48" t="s">
        <v>25</v>
      </c>
      <c r="D23" s="72">
        <f>'[1]H08-CC HUYEN'!AS20</f>
        <v>0</v>
      </c>
      <c r="E23" s="72">
        <f>'[1]TT HUONG KHE'!AS21</f>
        <v>0</v>
      </c>
      <c r="F23" s="72">
        <f>'[1]PHUONG MY'!$AS21</f>
        <v>0</v>
      </c>
      <c r="G23" s="72">
        <f>'[1]HA LINH'!$AS21</f>
        <v>0</v>
      </c>
      <c r="H23" s="72">
        <f>'[1]HUONG THUY'!$AS21</f>
        <v>0</v>
      </c>
      <c r="I23" s="72">
        <f>'[1]HOA HAI'!$AS21</f>
        <v>0</v>
      </c>
      <c r="J23" s="72">
        <f>'[1]PHUONG DIEN'!$AS21</f>
        <v>0</v>
      </c>
      <c r="K23" s="72">
        <f>'[1]PHUC DONG'!$AS21</f>
        <v>0</v>
      </c>
      <c r="L23" s="72">
        <f>'[1]LOC YEN'!$AS21</f>
        <v>0</v>
      </c>
      <c r="M23" s="72">
        <f>'[1]HUONG BINH'!$AS21</f>
        <v>0</v>
      </c>
      <c r="N23" s="72">
        <f>'[1]HUONG LONG'!$AS21</f>
        <v>0</v>
      </c>
      <c r="O23" s="72">
        <f>'[1]PHU GIA'!$AS21</f>
        <v>0</v>
      </c>
      <c r="P23" s="72">
        <f>'[1]GIA PHO'!$AS21</f>
        <v>0</v>
      </c>
      <c r="Q23" s="72">
        <f>'[1]PHU PHONG'!$AS21</f>
        <v>0</v>
      </c>
      <c r="R23" s="72">
        <f>'[1]HUONG DO'!$AS21</f>
        <v>0</v>
      </c>
      <c r="S23" s="72">
        <f>'[1]HUONG VINH'!$AS21</f>
        <v>0</v>
      </c>
      <c r="T23" s="72">
        <f>'[1]HUONG XUAN'!$AS21</f>
        <v>0</v>
      </c>
      <c r="U23" s="72">
        <f>'[1]PHUC TRACH'!$AS21</f>
        <v>0</v>
      </c>
      <c r="V23" s="72">
        <f>'[1]HUONG TRA'!$AS21</f>
        <v>0</v>
      </c>
      <c r="W23" s="72">
        <f>'[1]HUONG LAM'!$AS21</f>
        <v>0</v>
      </c>
      <c r="X23" s="72">
        <f>'[1]HUONG LIEN'!$AS21</f>
        <v>0</v>
      </c>
      <c r="Y23" s="72">
        <f>'[1]HUONG TRACH'!$AS21</f>
        <v>0</v>
      </c>
      <c r="Z23" s="72">
        <f>'[1]HUONG GIANG'!$AS21</f>
        <v>0</v>
      </c>
    </row>
    <row r="24" spans="1:26" s="67" customFormat="1" ht="15.95" customHeight="1">
      <c r="A24" s="47" t="s">
        <v>6</v>
      </c>
      <c r="B24" s="47" t="s">
        <v>14</v>
      </c>
      <c r="C24" s="48" t="s">
        <v>104</v>
      </c>
      <c r="D24" s="72">
        <f>'[1]H08-CC HUYEN'!AS21</f>
        <v>0</v>
      </c>
      <c r="E24" s="72">
        <f>'[1]TT HUONG KHE'!AS22</f>
        <v>0</v>
      </c>
      <c r="F24" s="72">
        <f>'[1]PHUONG MY'!$AS22</f>
        <v>0</v>
      </c>
      <c r="G24" s="72">
        <f>'[1]HA LINH'!$AS22</f>
        <v>0</v>
      </c>
      <c r="H24" s="72">
        <f>'[1]HUONG THUY'!$AS22</f>
        <v>0</v>
      </c>
      <c r="I24" s="72">
        <f>'[1]HOA HAI'!$AS22</f>
        <v>0</v>
      </c>
      <c r="J24" s="72">
        <f>'[1]PHUONG DIEN'!$AS22</f>
        <v>0</v>
      </c>
      <c r="K24" s="72">
        <f>'[1]PHUC DONG'!$AS22</f>
        <v>0</v>
      </c>
      <c r="L24" s="72">
        <f>'[1]LOC YEN'!$AS22</f>
        <v>0</v>
      </c>
      <c r="M24" s="72">
        <f>'[1]HUONG BINH'!$AS22</f>
        <v>0</v>
      </c>
      <c r="N24" s="72">
        <f>'[1]HUONG LONG'!$AS22</f>
        <v>0</v>
      </c>
      <c r="O24" s="72">
        <f>'[1]PHU GIA'!$AS22</f>
        <v>0</v>
      </c>
      <c r="P24" s="72">
        <f>'[1]GIA PHO'!$AS22</f>
        <v>0</v>
      </c>
      <c r="Q24" s="72">
        <f>'[1]PHU PHONG'!$AS22</f>
        <v>0</v>
      </c>
      <c r="R24" s="72">
        <f>'[1]HUONG DO'!$AS22</f>
        <v>0</v>
      </c>
      <c r="S24" s="72">
        <f>'[1]HUONG VINH'!$AS22</f>
        <v>0</v>
      </c>
      <c r="T24" s="72">
        <f>'[1]HUONG XUAN'!$AS22</f>
        <v>0</v>
      </c>
      <c r="U24" s="72">
        <f>'[1]PHUC TRACH'!$AS22</f>
        <v>0</v>
      </c>
      <c r="V24" s="72">
        <f>'[1]HUONG TRA'!$AS22</f>
        <v>0</v>
      </c>
      <c r="W24" s="72">
        <f>'[1]HUONG LAM'!$AS22</f>
        <v>0</v>
      </c>
      <c r="X24" s="72">
        <f>'[1]HUONG LIEN'!$AS22</f>
        <v>0</v>
      </c>
      <c r="Y24" s="72">
        <f>'[1]HUONG TRACH'!$AS22</f>
        <v>0</v>
      </c>
      <c r="Z24" s="72">
        <f>'[1]HUONG GIANG'!$AS22</f>
        <v>0</v>
      </c>
    </row>
    <row r="25" spans="1:26" s="67" customFormat="1" ht="15.95" customHeight="1">
      <c r="A25" s="47" t="s">
        <v>7</v>
      </c>
      <c r="B25" s="47" t="s">
        <v>71</v>
      </c>
      <c r="C25" s="48" t="s">
        <v>107</v>
      </c>
      <c r="D25" s="72">
        <f>'[1]H08-CC HUYEN'!AS22</f>
        <v>0</v>
      </c>
      <c r="E25" s="72">
        <f>'[1]TT HUONG KHE'!AS23</f>
        <v>0</v>
      </c>
      <c r="F25" s="72">
        <f>'[1]PHUONG MY'!$AS23</f>
        <v>0</v>
      </c>
      <c r="G25" s="72">
        <f>'[1]HA LINH'!$AS23</f>
        <v>0</v>
      </c>
      <c r="H25" s="72">
        <f>'[1]HUONG THUY'!$AS23</f>
        <v>0</v>
      </c>
      <c r="I25" s="72">
        <f>'[1]HOA HAI'!$AS23</f>
        <v>0</v>
      </c>
      <c r="J25" s="72">
        <f>'[1]PHUONG DIEN'!$AS23</f>
        <v>0</v>
      </c>
      <c r="K25" s="72">
        <f>'[1]PHUC DONG'!$AS23</f>
        <v>0</v>
      </c>
      <c r="L25" s="72">
        <f>'[1]LOC YEN'!$AS23</f>
        <v>0</v>
      </c>
      <c r="M25" s="72">
        <f>'[1]HUONG BINH'!$AS23</f>
        <v>0</v>
      </c>
      <c r="N25" s="72">
        <f>'[1]HUONG LONG'!$AS23</f>
        <v>0</v>
      </c>
      <c r="O25" s="72">
        <f>'[1]PHU GIA'!$AS23</f>
        <v>0</v>
      </c>
      <c r="P25" s="72">
        <f>'[1]GIA PHO'!$AS23</f>
        <v>0</v>
      </c>
      <c r="Q25" s="72">
        <f>'[1]PHU PHONG'!$AS23</f>
        <v>0</v>
      </c>
      <c r="R25" s="72">
        <f>'[1]HUONG DO'!$AS23</f>
        <v>0</v>
      </c>
      <c r="S25" s="72">
        <f>'[1]HUONG VINH'!$AS23</f>
        <v>0</v>
      </c>
      <c r="T25" s="72">
        <f>'[1]HUONG XUAN'!$AS23</f>
        <v>0</v>
      </c>
      <c r="U25" s="72">
        <f>'[1]PHUC TRACH'!$AS23</f>
        <v>0</v>
      </c>
      <c r="V25" s="72">
        <f>'[1]HUONG TRA'!$AS23</f>
        <v>0</v>
      </c>
      <c r="W25" s="72">
        <f>'[1]HUONG LAM'!$AS23</f>
        <v>0</v>
      </c>
      <c r="X25" s="72">
        <f>'[1]HUONG LIEN'!$AS23</f>
        <v>0</v>
      </c>
      <c r="Y25" s="72">
        <f>'[1]HUONG TRACH'!$AS23</f>
        <v>0</v>
      </c>
      <c r="Z25" s="72">
        <f>'[1]HUONG GIANG'!$AS23</f>
        <v>0</v>
      </c>
    </row>
    <row r="26" spans="1:26" s="67" customFormat="1" ht="15.95" customHeight="1">
      <c r="A26" s="47" t="s">
        <v>8</v>
      </c>
      <c r="B26" s="47" t="s">
        <v>75</v>
      </c>
      <c r="C26" s="48" t="s">
        <v>108</v>
      </c>
      <c r="D26" s="72">
        <f>'[1]H08-CC HUYEN'!AS23</f>
        <v>0</v>
      </c>
      <c r="E26" s="72">
        <f>'[1]TT HUONG KHE'!AS24</f>
        <v>0</v>
      </c>
      <c r="F26" s="72">
        <f>'[1]PHUONG MY'!$AS24</f>
        <v>0</v>
      </c>
      <c r="G26" s="72">
        <f>'[1]HA LINH'!$AS24</f>
        <v>0</v>
      </c>
      <c r="H26" s="72">
        <f>'[1]HUONG THUY'!$AS24</f>
        <v>0</v>
      </c>
      <c r="I26" s="72">
        <f>'[1]HOA HAI'!$AS24</f>
        <v>0</v>
      </c>
      <c r="J26" s="72">
        <f>'[1]PHUONG DIEN'!$AS24</f>
        <v>0</v>
      </c>
      <c r="K26" s="72">
        <f>'[1]PHUC DONG'!$AS24</f>
        <v>0</v>
      </c>
      <c r="L26" s="72">
        <f>'[1]LOC YEN'!$AS24</f>
        <v>0</v>
      </c>
      <c r="M26" s="72">
        <f>'[1]HUONG BINH'!$AS24</f>
        <v>0</v>
      </c>
      <c r="N26" s="72">
        <f>'[1]HUONG LONG'!$AS24</f>
        <v>0</v>
      </c>
      <c r="O26" s="72">
        <f>'[1]PHU GIA'!$AS24</f>
        <v>0</v>
      </c>
      <c r="P26" s="72">
        <f>'[1]GIA PHO'!$AS24</f>
        <v>0</v>
      </c>
      <c r="Q26" s="72">
        <f>'[1]PHU PHONG'!$AS24</f>
        <v>0</v>
      </c>
      <c r="R26" s="72">
        <f>'[1]HUONG DO'!$AS24</f>
        <v>0</v>
      </c>
      <c r="S26" s="72">
        <f>'[1]HUONG VINH'!$AS24</f>
        <v>0</v>
      </c>
      <c r="T26" s="72">
        <f>'[1]HUONG XUAN'!$AS24</f>
        <v>0</v>
      </c>
      <c r="U26" s="72">
        <f>'[1]PHUC TRACH'!$AS24</f>
        <v>0</v>
      </c>
      <c r="V26" s="72">
        <f>'[1]HUONG TRA'!$AS24</f>
        <v>0</v>
      </c>
      <c r="W26" s="72">
        <f>'[1]HUONG LAM'!$AS24</f>
        <v>0</v>
      </c>
      <c r="X26" s="72">
        <f>'[1]HUONG LIEN'!$AS24</f>
        <v>0</v>
      </c>
      <c r="Y26" s="72">
        <f>'[1]HUONG TRACH'!$AS24</f>
        <v>0</v>
      </c>
      <c r="Z26" s="72">
        <f>'[1]HUONG GIANG'!$AS24</f>
        <v>0</v>
      </c>
    </row>
    <row r="27" spans="1:26" s="67" customFormat="1" ht="15.95" customHeight="1">
      <c r="A27" s="47" t="s">
        <v>9</v>
      </c>
      <c r="B27" s="47" t="s">
        <v>76</v>
      </c>
      <c r="C27" s="48" t="s">
        <v>106</v>
      </c>
      <c r="D27" s="72">
        <f>'[1]H08-CC HUYEN'!AS24</f>
        <v>0</v>
      </c>
      <c r="E27" s="72">
        <f>'[1]TT HUONG KHE'!AS25</f>
        <v>0</v>
      </c>
      <c r="F27" s="72">
        <f>'[1]PHUONG MY'!$AS25</f>
        <v>0</v>
      </c>
      <c r="G27" s="72">
        <f>'[1]HA LINH'!$AS25</f>
        <v>0</v>
      </c>
      <c r="H27" s="72">
        <f>'[1]HUONG THUY'!$AS25</f>
        <v>0</v>
      </c>
      <c r="I27" s="72">
        <f>'[1]HOA HAI'!$AS25</f>
        <v>0</v>
      </c>
      <c r="J27" s="72">
        <f>'[1]PHUONG DIEN'!$AS25</f>
        <v>0</v>
      </c>
      <c r="K27" s="72">
        <f>'[1]PHUC DONG'!$AS25</f>
        <v>0</v>
      </c>
      <c r="L27" s="72">
        <f>'[1]LOC YEN'!$AS25</f>
        <v>0</v>
      </c>
      <c r="M27" s="72">
        <f>'[1]HUONG BINH'!$AS25</f>
        <v>0</v>
      </c>
      <c r="N27" s="72">
        <f>'[1]HUONG LONG'!$AS25</f>
        <v>0</v>
      </c>
      <c r="O27" s="72">
        <f>'[1]PHU GIA'!$AS25</f>
        <v>0</v>
      </c>
      <c r="P27" s="72">
        <f>'[1]GIA PHO'!$AS25</f>
        <v>0</v>
      </c>
      <c r="Q27" s="72">
        <f>'[1]PHU PHONG'!$AS25</f>
        <v>0</v>
      </c>
      <c r="R27" s="72">
        <f>'[1]HUONG DO'!$AS25</f>
        <v>0</v>
      </c>
      <c r="S27" s="72">
        <f>'[1]HUONG VINH'!$AS25</f>
        <v>0</v>
      </c>
      <c r="T27" s="72">
        <f>'[1]HUONG XUAN'!$AS25</f>
        <v>0</v>
      </c>
      <c r="U27" s="72">
        <f>'[1]PHUC TRACH'!$AS25</f>
        <v>0</v>
      </c>
      <c r="V27" s="72">
        <f>'[1]HUONG TRA'!$AS25</f>
        <v>0</v>
      </c>
      <c r="W27" s="72">
        <f>'[1]HUONG LAM'!$AS25</f>
        <v>0</v>
      </c>
      <c r="X27" s="72">
        <f>'[1]HUONG LIEN'!$AS25</f>
        <v>0</v>
      </c>
      <c r="Y27" s="72">
        <f>'[1]HUONG TRACH'!$AS25</f>
        <v>0</v>
      </c>
      <c r="Z27" s="72">
        <f>'[1]HUONG GIANG'!$AS25</f>
        <v>0</v>
      </c>
    </row>
    <row r="28" spans="1:26" s="67" customFormat="1" ht="15.95" customHeight="1">
      <c r="A28" s="47" t="s">
        <v>17</v>
      </c>
      <c r="B28" s="47" t="s">
        <v>77</v>
      </c>
      <c r="C28" s="48" t="s">
        <v>43</v>
      </c>
      <c r="D28" s="72">
        <f>'[1]H08-CC HUYEN'!AS25</f>
        <v>0.1</v>
      </c>
      <c r="E28" s="72">
        <f>'[1]TT HUONG KHE'!AS26</f>
        <v>0</v>
      </c>
      <c r="F28" s="72">
        <f>'[1]PHUONG MY'!$AS26</f>
        <v>0</v>
      </c>
      <c r="G28" s="72">
        <f>'[1]HA LINH'!$AS26</f>
        <v>0.1</v>
      </c>
      <c r="H28" s="72">
        <f>'[1]HUONG THUY'!$AS26</f>
        <v>0</v>
      </c>
      <c r="I28" s="72">
        <f>'[1]HOA HAI'!$AS26</f>
        <v>0</v>
      </c>
      <c r="J28" s="72">
        <f>'[1]PHUONG DIEN'!$AS26</f>
        <v>0</v>
      </c>
      <c r="K28" s="72">
        <f>'[1]PHUC DONG'!$AS26</f>
        <v>0</v>
      </c>
      <c r="L28" s="72">
        <f>'[1]LOC YEN'!$AS26</f>
        <v>0</v>
      </c>
      <c r="M28" s="72">
        <f>'[1]HUONG BINH'!$AS26</f>
        <v>0</v>
      </c>
      <c r="N28" s="72">
        <f>'[1]HUONG LONG'!$AS26</f>
        <v>0</v>
      </c>
      <c r="O28" s="72">
        <f>'[1]PHU GIA'!$AS26</f>
        <v>0</v>
      </c>
      <c r="P28" s="72">
        <f>'[1]GIA PHO'!$AS26</f>
        <v>0</v>
      </c>
      <c r="Q28" s="72">
        <f>'[1]PHU PHONG'!$AS26</f>
        <v>0</v>
      </c>
      <c r="R28" s="72">
        <f>'[1]HUONG DO'!$AS26</f>
        <v>0</v>
      </c>
      <c r="S28" s="72">
        <f>'[1]HUONG VINH'!$AS26</f>
        <v>0</v>
      </c>
      <c r="T28" s="72">
        <f>'[1]HUONG XUAN'!$AS26</f>
        <v>0</v>
      </c>
      <c r="U28" s="72">
        <f>'[1]PHUC TRACH'!$AS26</f>
        <v>0</v>
      </c>
      <c r="V28" s="72">
        <f>'[1]HUONG TRA'!$AS26</f>
        <v>0</v>
      </c>
      <c r="W28" s="72">
        <f>'[1]HUONG LAM'!$AS26</f>
        <v>0</v>
      </c>
      <c r="X28" s="72">
        <f>'[1]HUONG LIEN'!$AS26</f>
        <v>0</v>
      </c>
      <c r="Y28" s="72">
        <f>'[1]HUONG TRACH'!$AS26</f>
        <v>0</v>
      </c>
      <c r="Z28" s="72">
        <f>'[1]HUONG GIANG'!$AS26</f>
        <v>0</v>
      </c>
    </row>
    <row r="29" spans="1:26" s="67" customFormat="1" ht="15.95" customHeight="1">
      <c r="A29" s="47" t="s">
        <v>18</v>
      </c>
      <c r="B29" s="47" t="s">
        <v>78</v>
      </c>
      <c r="C29" s="48" t="s">
        <v>37</v>
      </c>
      <c r="D29" s="72">
        <f>'[1]H08-CC HUYEN'!AS26</f>
        <v>0</v>
      </c>
      <c r="E29" s="72">
        <f>'[1]TT HUONG KHE'!AS27</f>
        <v>0</v>
      </c>
      <c r="F29" s="72">
        <f>'[1]PHUONG MY'!$AS27</f>
        <v>0</v>
      </c>
      <c r="G29" s="72">
        <f>'[1]HA LINH'!$AS27</f>
        <v>0</v>
      </c>
      <c r="H29" s="72">
        <f>'[1]HUONG THUY'!$AS27</f>
        <v>0</v>
      </c>
      <c r="I29" s="72">
        <f>'[1]HOA HAI'!$AS27</f>
        <v>0</v>
      </c>
      <c r="J29" s="72">
        <f>'[1]PHUONG DIEN'!$AS27</f>
        <v>0</v>
      </c>
      <c r="K29" s="72">
        <f>'[1]PHUC DONG'!$AS27</f>
        <v>0</v>
      </c>
      <c r="L29" s="72">
        <f>'[1]LOC YEN'!$AS27</f>
        <v>0</v>
      </c>
      <c r="M29" s="72">
        <f>'[1]HUONG BINH'!$AS27</f>
        <v>0</v>
      </c>
      <c r="N29" s="72">
        <f>'[1]HUONG LONG'!$AS27</f>
        <v>0</v>
      </c>
      <c r="O29" s="72">
        <f>'[1]PHU GIA'!$AS27</f>
        <v>0</v>
      </c>
      <c r="P29" s="72">
        <f>'[1]GIA PHO'!$AS27</f>
        <v>0</v>
      </c>
      <c r="Q29" s="72">
        <f>'[1]PHU PHONG'!$AS27</f>
        <v>0</v>
      </c>
      <c r="R29" s="72">
        <f>'[1]HUONG DO'!$AS27</f>
        <v>0</v>
      </c>
      <c r="S29" s="72">
        <f>'[1]HUONG VINH'!$AS27</f>
        <v>0</v>
      </c>
      <c r="T29" s="72">
        <f>'[1]HUONG XUAN'!$AS27</f>
        <v>0</v>
      </c>
      <c r="U29" s="72">
        <f>'[1]PHUC TRACH'!$AS27</f>
        <v>0</v>
      </c>
      <c r="V29" s="72">
        <f>'[1]HUONG TRA'!$AS27</f>
        <v>0</v>
      </c>
      <c r="W29" s="72">
        <f>'[1]HUONG LAM'!$AS27</f>
        <v>0</v>
      </c>
      <c r="X29" s="72">
        <f>'[1]HUONG LIEN'!$AS27</f>
        <v>0</v>
      </c>
      <c r="Y29" s="72">
        <f>'[1]HUONG TRACH'!$AS27</f>
        <v>0</v>
      </c>
      <c r="Z29" s="72">
        <f>'[1]HUONG GIANG'!$AS27</f>
        <v>0</v>
      </c>
    </row>
    <row r="30" spans="1:26" s="67" customFormat="1" ht="15.95" customHeight="1">
      <c r="A30" s="47" t="s">
        <v>38</v>
      </c>
      <c r="B30" s="47" t="s">
        <v>112</v>
      </c>
      <c r="C30" s="48" t="s">
        <v>26</v>
      </c>
      <c r="D30" s="72">
        <f>'[1]H08-CC HUYEN'!AS27</f>
        <v>2.5200000000000005</v>
      </c>
      <c r="E30" s="72">
        <f>'[1]TT HUONG KHE'!AS28</f>
        <v>0.99</v>
      </c>
      <c r="F30" s="72">
        <f>'[1]PHUONG MY'!$AS28</f>
        <v>0</v>
      </c>
      <c r="G30" s="72">
        <f>'[1]HA LINH'!$AS28</f>
        <v>0</v>
      </c>
      <c r="H30" s="72">
        <f>'[1]HUONG THUY'!$AS28</f>
        <v>0</v>
      </c>
      <c r="I30" s="72">
        <f>'[1]HOA HAI'!$AS28</f>
        <v>0</v>
      </c>
      <c r="J30" s="72">
        <f>'[1]PHUONG DIEN'!$AS28</f>
        <v>0</v>
      </c>
      <c r="K30" s="72">
        <f>'[1]PHUC DONG'!$AS28</f>
        <v>0</v>
      </c>
      <c r="L30" s="72">
        <f>'[1]LOC YEN'!$AS28</f>
        <v>0.85000000000000009</v>
      </c>
      <c r="M30" s="72">
        <f>'[1]HUONG BINH'!$AS28</f>
        <v>0</v>
      </c>
      <c r="N30" s="72">
        <f>'[1]HUONG LONG'!$AS28</f>
        <v>0</v>
      </c>
      <c r="O30" s="72">
        <f>'[1]PHU GIA'!$AS28</f>
        <v>0.08</v>
      </c>
      <c r="P30" s="72">
        <f>'[1]GIA PHO'!$AS28</f>
        <v>0</v>
      </c>
      <c r="Q30" s="72">
        <f>'[1]PHU PHONG'!$AS28</f>
        <v>0</v>
      </c>
      <c r="R30" s="72">
        <f>'[1]HUONG DO'!$AS28</f>
        <v>0</v>
      </c>
      <c r="S30" s="72">
        <f>'[1]HUONG VINH'!$AS28</f>
        <v>0</v>
      </c>
      <c r="T30" s="72">
        <f>'[1]HUONG XUAN'!$AS28</f>
        <v>0</v>
      </c>
      <c r="U30" s="72">
        <f>'[1]PHUC TRACH'!$AS28</f>
        <v>0.04</v>
      </c>
      <c r="V30" s="72">
        <f>'[1]HUONG TRA'!$AS28</f>
        <v>0</v>
      </c>
      <c r="W30" s="72">
        <f>'[1]HUONG LAM'!$AS28</f>
        <v>0</v>
      </c>
      <c r="X30" s="72">
        <f>'[1]HUONG LIEN'!$AS28</f>
        <v>0</v>
      </c>
      <c r="Y30" s="72">
        <f>'[1]HUONG TRACH'!$AS28</f>
        <v>0.56000000000000005</v>
      </c>
      <c r="Z30" s="72">
        <f>'[1]HUONG GIANG'!$AS28</f>
        <v>0</v>
      </c>
    </row>
    <row r="31" spans="1:26" s="67" customFormat="1" ht="15.95" customHeight="1">
      <c r="A31" s="76" t="s">
        <v>111</v>
      </c>
      <c r="B31" s="47" t="s">
        <v>92</v>
      </c>
      <c r="C31" s="48" t="s">
        <v>124</v>
      </c>
      <c r="D31" s="72">
        <f>'[1]H08-CC HUYEN'!AS28</f>
        <v>0</v>
      </c>
      <c r="E31" s="72">
        <f>'[1]TT HUONG KHE'!AS29</f>
        <v>0</v>
      </c>
      <c r="F31" s="72">
        <f>'[1]PHUONG MY'!$AS29</f>
        <v>0</v>
      </c>
      <c r="G31" s="72">
        <f>'[1]HA LINH'!$AS29</f>
        <v>0</v>
      </c>
      <c r="H31" s="72">
        <f>'[1]HUONG THUY'!$AS29</f>
        <v>0</v>
      </c>
      <c r="I31" s="72">
        <f>'[1]HOA HAI'!$AS29</f>
        <v>0</v>
      </c>
      <c r="J31" s="72">
        <f>'[1]PHUONG DIEN'!$AS29</f>
        <v>0</v>
      </c>
      <c r="K31" s="72">
        <f>'[1]PHUC DONG'!$AS29</f>
        <v>0</v>
      </c>
      <c r="L31" s="72">
        <f>'[1]LOC YEN'!$AS29</f>
        <v>0</v>
      </c>
      <c r="M31" s="72">
        <f>'[1]HUONG BINH'!$AS29</f>
        <v>0</v>
      </c>
      <c r="N31" s="72">
        <f>'[1]HUONG LONG'!$AS29</f>
        <v>0</v>
      </c>
      <c r="O31" s="72">
        <f>'[1]PHU GIA'!$AS29</f>
        <v>0</v>
      </c>
      <c r="P31" s="72">
        <f>'[1]GIA PHO'!$AS29</f>
        <v>0</v>
      </c>
      <c r="Q31" s="72">
        <f>'[1]PHU PHONG'!$AS29</f>
        <v>0</v>
      </c>
      <c r="R31" s="72">
        <f>'[1]HUONG DO'!$AS29</f>
        <v>0</v>
      </c>
      <c r="S31" s="72">
        <f>'[1]HUONG VINH'!$AS29</f>
        <v>0</v>
      </c>
      <c r="T31" s="72">
        <f>'[1]HUONG XUAN'!$AS29</f>
        <v>0</v>
      </c>
      <c r="U31" s="72">
        <f>'[1]PHUC TRACH'!$AS29</f>
        <v>0</v>
      </c>
      <c r="V31" s="72">
        <f>'[1]HUONG TRA'!$AS29</f>
        <v>0</v>
      </c>
      <c r="W31" s="72">
        <f>'[1]HUONG LAM'!$AS29</f>
        <v>0</v>
      </c>
      <c r="X31" s="72">
        <f>'[1]HUONG LIEN'!$AS29</f>
        <v>0</v>
      </c>
      <c r="Y31" s="72">
        <f>'[1]HUONG TRACH'!$AS29</f>
        <v>0</v>
      </c>
      <c r="Z31" s="72">
        <f>'[1]HUONG GIANG'!$AS29</f>
        <v>0</v>
      </c>
    </row>
    <row r="32" spans="1:26" s="67" customFormat="1" ht="15.95" customHeight="1">
      <c r="A32" s="76" t="s">
        <v>137</v>
      </c>
      <c r="B32" s="47" t="s">
        <v>102</v>
      </c>
      <c r="C32" s="48" t="s">
        <v>105</v>
      </c>
      <c r="D32" s="72">
        <f>'[1]H08-CC HUYEN'!AS29</f>
        <v>0</v>
      </c>
      <c r="E32" s="72">
        <f>'[1]TT HUONG KHE'!AS30</f>
        <v>0</v>
      </c>
      <c r="F32" s="72">
        <f>'[1]PHUONG MY'!$AS30</f>
        <v>0</v>
      </c>
      <c r="G32" s="72">
        <f>'[1]HA LINH'!$AS30</f>
        <v>0</v>
      </c>
      <c r="H32" s="72">
        <f>'[1]HUONG THUY'!$AS30</f>
        <v>0</v>
      </c>
      <c r="I32" s="72">
        <f>'[1]HOA HAI'!$AS30</f>
        <v>0</v>
      </c>
      <c r="J32" s="72">
        <f>'[1]PHUONG DIEN'!$AS30</f>
        <v>0</v>
      </c>
      <c r="K32" s="72">
        <f>'[1]PHUC DONG'!$AS30</f>
        <v>0</v>
      </c>
      <c r="L32" s="72">
        <f>'[1]LOC YEN'!$AS30</f>
        <v>0</v>
      </c>
      <c r="M32" s="72">
        <f>'[1]HUONG BINH'!$AS30</f>
        <v>0</v>
      </c>
      <c r="N32" s="72">
        <f>'[1]HUONG LONG'!$AS30</f>
        <v>0</v>
      </c>
      <c r="O32" s="72">
        <f>'[1]PHU GIA'!$AS30</f>
        <v>0</v>
      </c>
      <c r="P32" s="72">
        <f>'[1]GIA PHO'!$AS30</f>
        <v>0</v>
      </c>
      <c r="Q32" s="72">
        <f>'[1]PHU PHONG'!$AS30</f>
        <v>0</v>
      </c>
      <c r="R32" s="72">
        <f>'[1]HUONG DO'!$AS30</f>
        <v>0</v>
      </c>
      <c r="S32" s="72">
        <f>'[1]HUONG VINH'!$AS30</f>
        <v>0</v>
      </c>
      <c r="T32" s="72">
        <f>'[1]HUONG XUAN'!$AS30</f>
        <v>0</v>
      </c>
      <c r="U32" s="72">
        <f>'[1]PHUC TRACH'!$AS30</f>
        <v>0</v>
      </c>
      <c r="V32" s="72">
        <f>'[1]HUONG TRA'!$AS30</f>
        <v>0</v>
      </c>
      <c r="W32" s="72">
        <f>'[1]HUONG LAM'!$AS30</f>
        <v>0</v>
      </c>
      <c r="X32" s="72">
        <f>'[1]HUONG LIEN'!$AS30</f>
        <v>0</v>
      </c>
      <c r="Y32" s="72">
        <f>'[1]HUONG TRACH'!$AS30</f>
        <v>0</v>
      </c>
      <c r="Z32" s="72">
        <f>'[1]HUONG GIANG'!$AS30</f>
        <v>0</v>
      </c>
    </row>
    <row r="33" spans="1:26" s="67" customFormat="1" ht="15.95" customHeight="1">
      <c r="A33" s="47" t="s">
        <v>138</v>
      </c>
      <c r="B33" s="47" t="s">
        <v>72</v>
      </c>
      <c r="C33" s="48" t="s">
        <v>61</v>
      </c>
      <c r="D33" s="72">
        <f>'[1]H08-CC HUYEN'!AS30</f>
        <v>0</v>
      </c>
      <c r="E33" s="72">
        <f>'[1]TT HUONG KHE'!AS31</f>
        <v>0</v>
      </c>
      <c r="F33" s="72">
        <f>'[1]PHUONG MY'!$AS31</f>
        <v>0</v>
      </c>
      <c r="G33" s="72">
        <f>'[1]HA LINH'!$AS31</f>
        <v>0</v>
      </c>
      <c r="H33" s="72">
        <f>'[1]HUONG THUY'!$AS31</f>
        <v>0</v>
      </c>
      <c r="I33" s="72">
        <f>'[1]HOA HAI'!$AS31</f>
        <v>0</v>
      </c>
      <c r="J33" s="72">
        <f>'[1]PHUONG DIEN'!$AS31</f>
        <v>0</v>
      </c>
      <c r="K33" s="72">
        <f>'[1]PHUC DONG'!$AS31</f>
        <v>0</v>
      </c>
      <c r="L33" s="72">
        <f>'[1]LOC YEN'!$AS31</f>
        <v>0</v>
      </c>
      <c r="M33" s="72">
        <f>'[1]HUONG BINH'!$AS31</f>
        <v>0</v>
      </c>
      <c r="N33" s="72">
        <f>'[1]HUONG LONG'!$AS31</f>
        <v>0</v>
      </c>
      <c r="O33" s="72">
        <f>'[1]PHU GIA'!$AS31</f>
        <v>0</v>
      </c>
      <c r="P33" s="72">
        <f>'[1]GIA PHO'!$AS31</f>
        <v>0</v>
      </c>
      <c r="Q33" s="72">
        <f>'[1]PHU PHONG'!$AS31</f>
        <v>0</v>
      </c>
      <c r="R33" s="72">
        <f>'[1]HUONG DO'!$AS31</f>
        <v>0</v>
      </c>
      <c r="S33" s="72">
        <f>'[1]HUONG VINH'!$AS31</f>
        <v>0</v>
      </c>
      <c r="T33" s="72">
        <f>'[1]HUONG XUAN'!$AS31</f>
        <v>0</v>
      </c>
      <c r="U33" s="72">
        <f>'[1]PHUC TRACH'!$AS31</f>
        <v>0</v>
      </c>
      <c r="V33" s="72">
        <f>'[1]HUONG TRA'!$AS31</f>
        <v>0</v>
      </c>
      <c r="W33" s="72">
        <f>'[1]HUONG LAM'!$AS31</f>
        <v>0</v>
      </c>
      <c r="X33" s="72">
        <f>'[1]HUONG LIEN'!$AS31</f>
        <v>0</v>
      </c>
      <c r="Y33" s="72">
        <f>'[1]HUONG TRACH'!$AS31</f>
        <v>0</v>
      </c>
      <c r="Z33" s="72">
        <f>'[1]HUONG GIANG'!$AS31</f>
        <v>0</v>
      </c>
    </row>
    <row r="34" spans="1:26" s="67" customFormat="1" ht="15.95" customHeight="1">
      <c r="A34" s="47" t="s">
        <v>139</v>
      </c>
      <c r="B34" s="47" t="s">
        <v>79</v>
      </c>
      <c r="C34" s="48" t="s">
        <v>84</v>
      </c>
      <c r="D34" s="72">
        <f>'[1]H08-CC HUYEN'!AS31</f>
        <v>1.2</v>
      </c>
      <c r="E34" s="72">
        <f>'[1]TT HUONG KHE'!AS32</f>
        <v>0</v>
      </c>
      <c r="F34" s="72">
        <f>'[1]PHUONG MY'!$AS32</f>
        <v>0</v>
      </c>
      <c r="G34" s="72">
        <f>'[1]HA LINH'!$AS32</f>
        <v>0</v>
      </c>
      <c r="H34" s="72">
        <f>'[1]HUONG THUY'!$AS32</f>
        <v>0</v>
      </c>
      <c r="I34" s="72">
        <f>'[1]HOA HAI'!$AS32</f>
        <v>0.2</v>
      </c>
      <c r="J34" s="72">
        <f>'[1]PHUONG DIEN'!$AS32</f>
        <v>0</v>
      </c>
      <c r="K34" s="72">
        <f>'[1]PHUC DONG'!$AS32</f>
        <v>0</v>
      </c>
      <c r="L34" s="72">
        <f>'[1]LOC YEN'!$AS32</f>
        <v>0</v>
      </c>
      <c r="M34" s="72">
        <f>'[1]HUONG BINH'!$AS32</f>
        <v>0</v>
      </c>
      <c r="N34" s="72">
        <f>'[1]HUONG LONG'!$AS32</f>
        <v>0</v>
      </c>
      <c r="O34" s="72">
        <f>'[1]PHU GIA'!$AS32</f>
        <v>0</v>
      </c>
      <c r="P34" s="72">
        <f>'[1]GIA PHO'!$AS32</f>
        <v>0</v>
      </c>
      <c r="Q34" s="72">
        <f>'[1]PHU PHONG'!$AS32</f>
        <v>0</v>
      </c>
      <c r="R34" s="72">
        <f>'[1]HUONG DO'!$AS32</f>
        <v>0</v>
      </c>
      <c r="S34" s="72">
        <f>'[1]HUONG VINH'!$AS32</f>
        <v>0</v>
      </c>
      <c r="T34" s="72">
        <f>'[1]HUONG XUAN'!$AS32</f>
        <v>0.5</v>
      </c>
      <c r="U34" s="72">
        <f>'[1]PHUC TRACH'!$AS32</f>
        <v>0</v>
      </c>
      <c r="V34" s="72">
        <f>'[1]HUONG TRA'!$AS32</f>
        <v>0</v>
      </c>
      <c r="W34" s="72">
        <f>'[1]HUONG LAM'!$AS32</f>
        <v>0.5</v>
      </c>
      <c r="X34" s="72">
        <f>'[1]HUONG LIEN'!$AS32</f>
        <v>0</v>
      </c>
      <c r="Y34" s="72">
        <f>'[1]HUONG TRACH'!$AS32</f>
        <v>0</v>
      </c>
      <c r="Z34" s="72">
        <f>'[1]HUONG GIANG'!$AS32</f>
        <v>0</v>
      </c>
    </row>
    <row r="35" spans="1:26" s="67" customFormat="1" ht="15.95" customHeight="1">
      <c r="A35" s="47" t="s">
        <v>140</v>
      </c>
      <c r="B35" s="47" t="s">
        <v>80</v>
      </c>
      <c r="C35" s="48" t="s">
        <v>85</v>
      </c>
      <c r="D35" s="72">
        <f>'[1]H08-CC HUYEN'!AS32</f>
        <v>1.6400000000000001</v>
      </c>
      <c r="E35" s="72">
        <f>'[1]TT HUONG KHE'!AS33</f>
        <v>1.6400000000000001</v>
      </c>
      <c r="F35" s="72">
        <f>'[1]PHUONG MY'!$AS33</f>
        <v>0</v>
      </c>
      <c r="G35" s="72">
        <f>'[1]HA LINH'!$AS33</f>
        <v>0</v>
      </c>
      <c r="H35" s="72">
        <f>'[1]HUONG THUY'!$AS33</f>
        <v>0</v>
      </c>
      <c r="I35" s="72">
        <f>'[1]HOA HAI'!$AS33</f>
        <v>0</v>
      </c>
      <c r="J35" s="72">
        <f>'[1]PHUONG DIEN'!$AS33</f>
        <v>0</v>
      </c>
      <c r="K35" s="72">
        <f>'[1]PHUC DONG'!$AS33</f>
        <v>0</v>
      </c>
      <c r="L35" s="72">
        <f>'[1]LOC YEN'!$AS33</f>
        <v>0</v>
      </c>
      <c r="M35" s="72">
        <f>'[1]HUONG BINH'!$AS33</f>
        <v>0</v>
      </c>
      <c r="N35" s="72">
        <f>'[1]HUONG LONG'!$AS33</f>
        <v>0</v>
      </c>
      <c r="O35" s="72">
        <f>'[1]PHU GIA'!$AS33</f>
        <v>0</v>
      </c>
      <c r="P35" s="72">
        <f>'[1]GIA PHO'!$AS33</f>
        <v>0</v>
      </c>
      <c r="Q35" s="72">
        <f>'[1]PHU PHONG'!$AS33</f>
        <v>0</v>
      </c>
      <c r="R35" s="72">
        <f>'[1]HUONG DO'!$AS33</f>
        <v>0</v>
      </c>
      <c r="S35" s="72">
        <f>'[1]HUONG VINH'!$AS33</f>
        <v>0</v>
      </c>
      <c r="T35" s="72">
        <f>'[1]HUONG XUAN'!$AS33</f>
        <v>0</v>
      </c>
      <c r="U35" s="72">
        <f>'[1]PHUC TRACH'!$AS33</f>
        <v>0</v>
      </c>
      <c r="V35" s="72">
        <f>'[1]HUONG TRA'!$AS33</f>
        <v>0</v>
      </c>
      <c r="W35" s="72">
        <f>'[1]HUONG LAM'!$AS33</f>
        <v>0</v>
      </c>
      <c r="X35" s="72">
        <f>'[1]HUONG LIEN'!$AS33</f>
        <v>0</v>
      </c>
      <c r="Y35" s="72">
        <f>'[1]HUONG TRACH'!$AS33</f>
        <v>0</v>
      </c>
      <c r="Z35" s="72">
        <f>'[1]HUONG GIANG'!$AS33</f>
        <v>0</v>
      </c>
    </row>
    <row r="36" spans="1:26" s="67" customFormat="1" ht="15.95" customHeight="1">
      <c r="A36" s="47" t="s">
        <v>141</v>
      </c>
      <c r="B36" s="47" t="s">
        <v>81</v>
      </c>
      <c r="C36" s="48" t="s">
        <v>89</v>
      </c>
      <c r="D36" s="72">
        <f>'[1]H08-CC HUYEN'!AS33</f>
        <v>0.30000000000000004</v>
      </c>
      <c r="E36" s="72">
        <f>'[1]TT HUONG KHE'!AS34</f>
        <v>0.14000000000000001</v>
      </c>
      <c r="F36" s="72">
        <f>'[1]PHUONG MY'!$AS34</f>
        <v>0</v>
      </c>
      <c r="G36" s="72">
        <f>'[1]HA LINH'!$AS34</f>
        <v>0</v>
      </c>
      <c r="H36" s="72">
        <f>'[1]HUONG THUY'!$AS34</f>
        <v>0</v>
      </c>
      <c r="I36" s="72">
        <f>'[1]HOA HAI'!$AS34</f>
        <v>0</v>
      </c>
      <c r="J36" s="72">
        <f>'[1]PHUONG DIEN'!$AS34</f>
        <v>0</v>
      </c>
      <c r="K36" s="72">
        <f>'[1]PHUC DONG'!$AS34</f>
        <v>0</v>
      </c>
      <c r="L36" s="72">
        <f>'[1]LOC YEN'!$AS34</f>
        <v>0</v>
      </c>
      <c r="M36" s="72">
        <f>'[1]HUONG BINH'!$AS34</f>
        <v>0</v>
      </c>
      <c r="N36" s="72">
        <f>'[1]HUONG LONG'!$AS34</f>
        <v>0</v>
      </c>
      <c r="O36" s="72">
        <f>'[1]PHU GIA'!$AS34</f>
        <v>0</v>
      </c>
      <c r="P36" s="72">
        <f>'[1]GIA PHO'!$AS34</f>
        <v>0</v>
      </c>
      <c r="Q36" s="72">
        <f>'[1]PHU PHONG'!$AS34</f>
        <v>0</v>
      </c>
      <c r="R36" s="72">
        <f>'[1]HUONG DO'!$AS34</f>
        <v>0</v>
      </c>
      <c r="S36" s="72">
        <f>'[1]HUONG VINH'!$AS34</f>
        <v>0</v>
      </c>
      <c r="T36" s="72">
        <f>'[1]HUONG XUAN'!$AS34</f>
        <v>0</v>
      </c>
      <c r="U36" s="72">
        <f>'[1]PHUC TRACH'!$AS34</f>
        <v>0.16</v>
      </c>
      <c r="V36" s="72">
        <f>'[1]HUONG TRA'!$AS34</f>
        <v>0</v>
      </c>
      <c r="W36" s="72">
        <f>'[1]HUONG LAM'!$AS34</f>
        <v>0</v>
      </c>
      <c r="X36" s="72">
        <f>'[1]HUONG LIEN'!$AS34</f>
        <v>0</v>
      </c>
      <c r="Y36" s="72">
        <f>'[1]HUONG TRACH'!$AS34</f>
        <v>0</v>
      </c>
      <c r="Z36" s="72">
        <f>'[1]HUONG GIANG'!$AS34</f>
        <v>0</v>
      </c>
    </row>
    <row r="37" spans="1:26" s="67" customFormat="1" ht="15.95" customHeight="1">
      <c r="A37" s="47" t="s">
        <v>142</v>
      </c>
      <c r="B37" s="47" t="s">
        <v>100</v>
      </c>
      <c r="C37" s="48" t="s">
        <v>86</v>
      </c>
      <c r="D37" s="72">
        <f>'[1]H08-CC HUYEN'!AS34</f>
        <v>0</v>
      </c>
      <c r="E37" s="72">
        <f>'[1]TT HUONG KHE'!AS35</f>
        <v>0</v>
      </c>
      <c r="F37" s="72">
        <f>'[1]PHUONG MY'!$AS35</f>
        <v>0</v>
      </c>
      <c r="G37" s="72">
        <f>'[1]HA LINH'!$AS35</f>
        <v>0</v>
      </c>
      <c r="H37" s="72">
        <f>'[1]HUONG THUY'!$AS35</f>
        <v>0</v>
      </c>
      <c r="I37" s="72">
        <f>'[1]HOA HAI'!$AS35</f>
        <v>0</v>
      </c>
      <c r="J37" s="72">
        <f>'[1]PHUONG DIEN'!$AS35</f>
        <v>0</v>
      </c>
      <c r="K37" s="72">
        <f>'[1]PHUC DONG'!$AS35</f>
        <v>0</v>
      </c>
      <c r="L37" s="72">
        <f>'[1]LOC YEN'!$AS35</f>
        <v>0</v>
      </c>
      <c r="M37" s="72">
        <f>'[1]HUONG BINH'!$AS35</f>
        <v>0</v>
      </c>
      <c r="N37" s="72">
        <f>'[1]HUONG LONG'!$AS35</f>
        <v>0</v>
      </c>
      <c r="O37" s="72">
        <f>'[1]PHU GIA'!$AS35</f>
        <v>0</v>
      </c>
      <c r="P37" s="72">
        <f>'[1]GIA PHO'!$AS35</f>
        <v>0</v>
      </c>
      <c r="Q37" s="72">
        <f>'[1]PHU PHONG'!$AS35</f>
        <v>0</v>
      </c>
      <c r="R37" s="72">
        <f>'[1]HUONG DO'!$AS35</f>
        <v>0</v>
      </c>
      <c r="S37" s="72">
        <f>'[1]HUONG VINH'!$AS35</f>
        <v>0</v>
      </c>
      <c r="T37" s="72">
        <f>'[1]HUONG XUAN'!$AS35</f>
        <v>0</v>
      </c>
      <c r="U37" s="72">
        <f>'[1]PHUC TRACH'!$AS35</f>
        <v>0</v>
      </c>
      <c r="V37" s="72">
        <f>'[1]HUONG TRA'!$AS35</f>
        <v>0</v>
      </c>
      <c r="W37" s="72">
        <f>'[1]HUONG LAM'!$AS35</f>
        <v>0</v>
      </c>
      <c r="X37" s="72">
        <f>'[1]HUONG LIEN'!$AS35</f>
        <v>0</v>
      </c>
      <c r="Y37" s="72">
        <f>'[1]HUONG TRACH'!$AS35</f>
        <v>0</v>
      </c>
      <c r="Z37" s="72">
        <f>'[1]HUONG GIANG'!$AS35</f>
        <v>0</v>
      </c>
    </row>
    <row r="38" spans="1:26" s="67" customFormat="1" ht="15.95" customHeight="1">
      <c r="A38" s="47" t="s">
        <v>143</v>
      </c>
      <c r="B38" s="47" t="s">
        <v>103</v>
      </c>
      <c r="C38" s="48" t="s">
        <v>101</v>
      </c>
      <c r="D38" s="72">
        <f>'[1]H08-CC HUYEN'!AS35</f>
        <v>0</v>
      </c>
      <c r="E38" s="72">
        <f>'[1]TT HUONG KHE'!AS36</f>
        <v>0</v>
      </c>
      <c r="F38" s="72">
        <f>'[1]PHUONG MY'!$AS36</f>
        <v>0</v>
      </c>
      <c r="G38" s="72">
        <f>'[1]HA LINH'!$AS36</f>
        <v>0</v>
      </c>
      <c r="H38" s="72">
        <f>'[1]HUONG THUY'!$AS36</f>
        <v>0</v>
      </c>
      <c r="I38" s="72">
        <f>'[1]HOA HAI'!$AS36</f>
        <v>0</v>
      </c>
      <c r="J38" s="72">
        <f>'[1]PHUONG DIEN'!$AS36</f>
        <v>0</v>
      </c>
      <c r="K38" s="72">
        <f>'[1]PHUC DONG'!$AS36</f>
        <v>0</v>
      </c>
      <c r="L38" s="72">
        <f>'[1]LOC YEN'!$AS36</f>
        <v>0</v>
      </c>
      <c r="M38" s="72">
        <f>'[1]HUONG BINH'!$AS36</f>
        <v>0</v>
      </c>
      <c r="N38" s="72">
        <f>'[1]HUONG LONG'!$AS36</f>
        <v>0</v>
      </c>
      <c r="O38" s="72">
        <f>'[1]PHU GIA'!$AS36</f>
        <v>0</v>
      </c>
      <c r="P38" s="72">
        <f>'[1]GIA PHO'!$AS36</f>
        <v>0</v>
      </c>
      <c r="Q38" s="72">
        <f>'[1]PHU PHONG'!$AS36</f>
        <v>0</v>
      </c>
      <c r="R38" s="72">
        <f>'[1]HUONG DO'!$AS36</f>
        <v>0</v>
      </c>
      <c r="S38" s="72">
        <f>'[1]HUONG VINH'!$AS36</f>
        <v>0</v>
      </c>
      <c r="T38" s="72">
        <f>'[1]HUONG XUAN'!$AS36</f>
        <v>0</v>
      </c>
      <c r="U38" s="72">
        <f>'[1]PHUC TRACH'!$AS36</f>
        <v>0</v>
      </c>
      <c r="V38" s="72">
        <f>'[1]HUONG TRA'!$AS36</f>
        <v>0</v>
      </c>
      <c r="W38" s="72">
        <f>'[1]HUONG LAM'!$AS36</f>
        <v>0</v>
      </c>
      <c r="X38" s="72">
        <f>'[1]HUONG LIEN'!$AS36</f>
        <v>0</v>
      </c>
      <c r="Y38" s="72">
        <f>'[1]HUONG TRACH'!$AS36</f>
        <v>0</v>
      </c>
      <c r="Z38" s="72">
        <f>'[1]HUONG GIANG'!$AS36</f>
        <v>0</v>
      </c>
    </row>
    <row r="39" spans="1:26" s="67" customFormat="1" ht="15.95" customHeight="1">
      <c r="A39" s="47" t="s">
        <v>144</v>
      </c>
      <c r="B39" s="47" t="s">
        <v>82</v>
      </c>
      <c r="C39" s="48" t="s">
        <v>87</v>
      </c>
      <c r="D39" s="72">
        <f>'[1]H08-CC HUYEN'!AS36</f>
        <v>0</v>
      </c>
      <c r="E39" s="72">
        <f>'[1]TT HUONG KHE'!AS37</f>
        <v>0</v>
      </c>
      <c r="F39" s="72">
        <f>'[1]PHUONG MY'!$AS37</f>
        <v>0</v>
      </c>
      <c r="G39" s="72">
        <f>'[1]HA LINH'!$AS37</f>
        <v>0</v>
      </c>
      <c r="H39" s="72">
        <f>'[1]HUONG THUY'!$AS37</f>
        <v>0</v>
      </c>
      <c r="I39" s="72">
        <f>'[1]HOA HAI'!$AS37</f>
        <v>0</v>
      </c>
      <c r="J39" s="72">
        <f>'[1]PHUONG DIEN'!$AS37</f>
        <v>0</v>
      </c>
      <c r="K39" s="72">
        <f>'[1]PHUC DONG'!$AS37</f>
        <v>0</v>
      </c>
      <c r="L39" s="72">
        <f>'[1]LOC YEN'!$AS37</f>
        <v>0</v>
      </c>
      <c r="M39" s="72">
        <f>'[1]HUONG BINH'!$AS37</f>
        <v>0</v>
      </c>
      <c r="N39" s="72">
        <f>'[1]HUONG LONG'!$AS37</f>
        <v>0</v>
      </c>
      <c r="O39" s="72">
        <f>'[1]PHU GIA'!$AS37</f>
        <v>0</v>
      </c>
      <c r="P39" s="72">
        <f>'[1]GIA PHO'!$AS37</f>
        <v>0</v>
      </c>
      <c r="Q39" s="72">
        <f>'[1]PHU PHONG'!$AS37</f>
        <v>0</v>
      </c>
      <c r="R39" s="72">
        <f>'[1]HUONG DO'!$AS37</f>
        <v>0</v>
      </c>
      <c r="S39" s="72">
        <f>'[1]HUONG VINH'!$AS37</f>
        <v>0</v>
      </c>
      <c r="T39" s="72">
        <f>'[1]HUONG XUAN'!$AS37</f>
        <v>0</v>
      </c>
      <c r="U39" s="72">
        <f>'[1]PHUC TRACH'!$AS37</f>
        <v>0</v>
      </c>
      <c r="V39" s="72">
        <f>'[1]HUONG TRA'!$AS37</f>
        <v>0</v>
      </c>
      <c r="W39" s="72">
        <f>'[1]HUONG LAM'!$AS37</f>
        <v>0</v>
      </c>
      <c r="X39" s="72">
        <f>'[1]HUONG LIEN'!$AS37</f>
        <v>0</v>
      </c>
      <c r="Y39" s="72">
        <f>'[1]HUONG TRACH'!$AS37</f>
        <v>0</v>
      </c>
      <c r="Z39" s="72">
        <f>'[1]HUONG GIANG'!$AS37</f>
        <v>0</v>
      </c>
    </row>
    <row r="40" spans="1:26" s="67" customFormat="1" ht="15.95" customHeight="1">
      <c r="A40" s="47" t="s">
        <v>145</v>
      </c>
      <c r="B40" s="47" t="s">
        <v>83</v>
      </c>
      <c r="C40" s="48" t="s">
        <v>39</v>
      </c>
      <c r="D40" s="72">
        <f>'[1]H08-CC HUYEN'!AS37</f>
        <v>0</v>
      </c>
      <c r="E40" s="72">
        <f>'[1]TT HUONG KHE'!AS38</f>
        <v>0</v>
      </c>
      <c r="F40" s="72">
        <f>'[1]PHUONG MY'!$AS38</f>
        <v>0</v>
      </c>
      <c r="G40" s="72">
        <f>'[1]HA LINH'!$AS38</f>
        <v>0</v>
      </c>
      <c r="H40" s="72">
        <f>'[1]HUONG THUY'!$AS38</f>
        <v>0</v>
      </c>
      <c r="I40" s="72">
        <f>'[1]HOA HAI'!$AS38</f>
        <v>0</v>
      </c>
      <c r="J40" s="72">
        <f>'[1]PHUONG DIEN'!$AS38</f>
        <v>0</v>
      </c>
      <c r="K40" s="72">
        <f>'[1]PHUC DONG'!$AS38</f>
        <v>0</v>
      </c>
      <c r="L40" s="72">
        <f>'[1]LOC YEN'!$AS38</f>
        <v>0</v>
      </c>
      <c r="M40" s="72">
        <f>'[1]HUONG BINH'!$AS38</f>
        <v>0</v>
      </c>
      <c r="N40" s="72">
        <f>'[1]HUONG LONG'!$AS38</f>
        <v>0</v>
      </c>
      <c r="O40" s="72">
        <f>'[1]PHU GIA'!$AS38</f>
        <v>0</v>
      </c>
      <c r="P40" s="72">
        <f>'[1]GIA PHO'!$AS38</f>
        <v>0</v>
      </c>
      <c r="Q40" s="72">
        <f>'[1]PHU PHONG'!$AS38</f>
        <v>0</v>
      </c>
      <c r="R40" s="72">
        <f>'[1]HUONG DO'!$AS38</f>
        <v>0</v>
      </c>
      <c r="S40" s="72">
        <f>'[1]HUONG VINH'!$AS38</f>
        <v>0</v>
      </c>
      <c r="T40" s="72">
        <f>'[1]HUONG XUAN'!$AS38</f>
        <v>0</v>
      </c>
      <c r="U40" s="72">
        <f>'[1]PHUC TRACH'!$AS38</f>
        <v>0</v>
      </c>
      <c r="V40" s="72">
        <f>'[1]HUONG TRA'!$AS38</f>
        <v>0</v>
      </c>
      <c r="W40" s="72">
        <f>'[1]HUONG LAM'!$AS38</f>
        <v>0</v>
      </c>
      <c r="X40" s="72">
        <f>'[1]HUONG LIEN'!$AS38</f>
        <v>0</v>
      </c>
      <c r="Y40" s="72">
        <f>'[1]HUONG TRACH'!$AS38</f>
        <v>0</v>
      </c>
      <c r="Z40" s="72">
        <f>'[1]HUONG GIANG'!$AS38</f>
        <v>0</v>
      </c>
    </row>
    <row r="41" spans="1:26" s="67" customFormat="1" ht="15.95" customHeight="1">
      <c r="A41" s="76" t="s">
        <v>147</v>
      </c>
      <c r="B41" s="47" t="s">
        <v>90</v>
      </c>
      <c r="C41" s="48" t="s">
        <v>44</v>
      </c>
      <c r="D41" s="72">
        <f>'[1]H08-CC HUYEN'!AS38</f>
        <v>0</v>
      </c>
      <c r="E41" s="72">
        <f>'[1]TT HUONG KHE'!AS39</f>
        <v>0</v>
      </c>
      <c r="F41" s="72">
        <f>'[1]PHUONG MY'!$AS39</f>
        <v>0</v>
      </c>
      <c r="G41" s="72">
        <f>'[1]HA LINH'!$AS39</f>
        <v>0</v>
      </c>
      <c r="H41" s="72">
        <f>'[1]HUONG THUY'!$AS39</f>
        <v>0</v>
      </c>
      <c r="I41" s="72">
        <f>'[1]HOA HAI'!$AS39</f>
        <v>0</v>
      </c>
      <c r="J41" s="72">
        <f>'[1]PHUONG DIEN'!$AS39</f>
        <v>0</v>
      </c>
      <c r="K41" s="72">
        <f>'[1]PHUC DONG'!$AS39</f>
        <v>0</v>
      </c>
      <c r="L41" s="72">
        <f>'[1]LOC YEN'!$AS39</f>
        <v>0</v>
      </c>
      <c r="M41" s="72">
        <f>'[1]HUONG BINH'!$AS39</f>
        <v>0</v>
      </c>
      <c r="N41" s="72">
        <f>'[1]HUONG LONG'!$AS39</f>
        <v>0</v>
      </c>
      <c r="O41" s="72">
        <f>'[1]PHU GIA'!$AS39</f>
        <v>0</v>
      </c>
      <c r="P41" s="72">
        <f>'[1]GIA PHO'!$AS39</f>
        <v>0</v>
      </c>
      <c r="Q41" s="72">
        <f>'[1]PHU PHONG'!$AS39</f>
        <v>0</v>
      </c>
      <c r="R41" s="72">
        <f>'[1]HUONG DO'!$AS39</f>
        <v>0</v>
      </c>
      <c r="S41" s="72">
        <f>'[1]HUONG VINH'!$AS39</f>
        <v>0</v>
      </c>
      <c r="T41" s="72">
        <f>'[1]HUONG XUAN'!$AS39</f>
        <v>0</v>
      </c>
      <c r="U41" s="72">
        <f>'[1]PHUC TRACH'!$AS39</f>
        <v>0</v>
      </c>
      <c r="V41" s="72">
        <f>'[1]HUONG TRA'!$AS39</f>
        <v>0</v>
      </c>
      <c r="W41" s="72">
        <f>'[1]HUONG LAM'!$AS39</f>
        <v>0</v>
      </c>
      <c r="X41" s="72">
        <f>'[1]HUONG LIEN'!$AS39</f>
        <v>0</v>
      </c>
      <c r="Y41" s="72">
        <f>'[1]HUONG TRACH'!$AS39</f>
        <v>0</v>
      </c>
      <c r="Z41" s="72">
        <f>'[1]HUONG GIANG'!$AS39</f>
        <v>0</v>
      </c>
    </row>
    <row r="42" spans="1:26" s="67" customFormat="1" ht="15.95" customHeight="1">
      <c r="A42" s="47" t="s">
        <v>148</v>
      </c>
      <c r="B42" s="47" t="s">
        <v>128</v>
      </c>
      <c r="C42" s="48" t="s">
        <v>126</v>
      </c>
      <c r="D42" s="72">
        <f>'[1]H08-CC HUYEN'!AS39</f>
        <v>1.26</v>
      </c>
      <c r="E42" s="72">
        <f>'[1]TT HUONG KHE'!AS40</f>
        <v>0</v>
      </c>
      <c r="F42" s="72">
        <f>'[1]PHUONG MY'!$AS40</f>
        <v>0</v>
      </c>
      <c r="G42" s="72">
        <f>'[1]HA LINH'!$AS40</f>
        <v>0.12</v>
      </c>
      <c r="H42" s="72">
        <f>'[1]HUONG THUY'!$AS40</f>
        <v>0</v>
      </c>
      <c r="I42" s="72">
        <f>'[1]HOA HAI'!$AS40</f>
        <v>0</v>
      </c>
      <c r="J42" s="72">
        <f>'[1]PHUONG DIEN'!$AS40</f>
        <v>0</v>
      </c>
      <c r="K42" s="72">
        <f>'[1]PHUC DONG'!$AS40</f>
        <v>0</v>
      </c>
      <c r="L42" s="72">
        <f>'[1]LOC YEN'!$AS40</f>
        <v>0</v>
      </c>
      <c r="M42" s="72">
        <f>'[1]HUONG BINH'!$AS40</f>
        <v>0.3</v>
      </c>
      <c r="N42" s="72">
        <f>'[1]HUONG LONG'!$AS40</f>
        <v>0</v>
      </c>
      <c r="O42" s="72">
        <f>'[1]PHU GIA'!$AS40</f>
        <v>0</v>
      </c>
      <c r="P42" s="72">
        <f>'[1]GIA PHO'!$AS40</f>
        <v>0</v>
      </c>
      <c r="Q42" s="72">
        <f>'[1]PHU PHONG'!$AS40</f>
        <v>0</v>
      </c>
      <c r="R42" s="72">
        <f>'[1]HUONG DO'!$AS40</f>
        <v>0</v>
      </c>
      <c r="S42" s="72">
        <f>'[1]HUONG VINH'!$AS40</f>
        <v>0</v>
      </c>
      <c r="T42" s="72">
        <f>'[1]HUONG XUAN'!$AS40</f>
        <v>0</v>
      </c>
      <c r="U42" s="72">
        <f>'[1]PHUC TRACH'!$AS40</f>
        <v>0</v>
      </c>
      <c r="V42" s="72">
        <f>'[1]HUONG TRA'!$AS40</f>
        <v>0</v>
      </c>
      <c r="W42" s="72">
        <f>'[1]HUONG LAM'!$AS40</f>
        <v>0.6</v>
      </c>
      <c r="X42" s="72">
        <f>'[1]HUONG LIEN'!$AS40</f>
        <v>0.18</v>
      </c>
      <c r="Y42" s="72">
        <f>'[1]HUONG TRACH'!$AS40</f>
        <v>0.06</v>
      </c>
      <c r="Z42" s="72">
        <f>'[1]HUONG GIANG'!$AS40</f>
        <v>0</v>
      </c>
    </row>
    <row r="43" spans="1:26" s="67" customFormat="1" ht="15.95" customHeight="1">
      <c r="A43" s="47" t="s">
        <v>149</v>
      </c>
      <c r="B43" s="47" t="s">
        <v>129</v>
      </c>
      <c r="C43" s="48" t="s">
        <v>127</v>
      </c>
      <c r="D43" s="72">
        <f>'[1]H08-CC HUYEN'!AS40</f>
        <v>0</v>
      </c>
      <c r="E43" s="72">
        <f>'[1]TT HUONG KHE'!AS41</f>
        <v>0</v>
      </c>
      <c r="F43" s="72">
        <f>'[1]PHUONG MY'!$AS41</f>
        <v>0</v>
      </c>
      <c r="G43" s="72">
        <f>'[1]HA LINH'!$AS41</f>
        <v>0</v>
      </c>
      <c r="H43" s="72">
        <f>'[1]HUONG THUY'!$AS41</f>
        <v>0</v>
      </c>
      <c r="I43" s="72">
        <f>'[1]HOA HAI'!$AS41</f>
        <v>0</v>
      </c>
      <c r="J43" s="72">
        <f>'[1]PHUONG DIEN'!$AS41</f>
        <v>0</v>
      </c>
      <c r="K43" s="72">
        <f>'[1]PHUC DONG'!$AS41</f>
        <v>0</v>
      </c>
      <c r="L43" s="72">
        <f>'[1]LOC YEN'!$AS41</f>
        <v>0</v>
      </c>
      <c r="M43" s="72">
        <f>'[1]HUONG BINH'!$AS41</f>
        <v>0</v>
      </c>
      <c r="N43" s="72">
        <f>'[1]HUONG LONG'!$AS41</f>
        <v>0</v>
      </c>
      <c r="O43" s="72">
        <f>'[1]PHU GIA'!$AS41</f>
        <v>0</v>
      </c>
      <c r="P43" s="72">
        <f>'[1]GIA PHO'!$AS41</f>
        <v>0</v>
      </c>
      <c r="Q43" s="72">
        <f>'[1]PHU PHONG'!$AS41</f>
        <v>0</v>
      </c>
      <c r="R43" s="72">
        <f>'[1]HUONG DO'!$AS41</f>
        <v>0</v>
      </c>
      <c r="S43" s="72">
        <f>'[1]HUONG VINH'!$AS41</f>
        <v>0</v>
      </c>
      <c r="T43" s="72">
        <f>'[1]HUONG XUAN'!$AS41</f>
        <v>0</v>
      </c>
      <c r="U43" s="72">
        <f>'[1]PHUC TRACH'!$AS41</f>
        <v>0</v>
      </c>
      <c r="V43" s="72">
        <f>'[1]HUONG TRA'!$AS41</f>
        <v>0</v>
      </c>
      <c r="W43" s="72">
        <f>'[1]HUONG LAM'!$AS41</f>
        <v>0</v>
      </c>
      <c r="X43" s="72">
        <f>'[1]HUONG LIEN'!$AS41</f>
        <v>0</v>
      </c>
      <c r="Y43" s="72">
        <f>'[1]HUONG TRACH'!$AS41</f>
        <v>0</v>
      </c>
      <c r="Z43" s="72">
        <f>'[1]HUONG GIANG'!$AS41</f>
        <v>0</v>
      </c>
    </row>
    <row r="44" spans="1:26" s="67" customFormat="1" ht="15.95" customHeight="1">
      <c r="A44" s="47" t="s">
        <v>150</v>
      </c>
      <c r="B44" s="47" t="s">
        <v>125</v>
      </c>
      <c r="C44" s="48" t="s">
        <v>91</v>
      </c>
      <c r="D44" s="72">
        <f>'[1]H08-CC HUYEN'!AS41</f>
        <v>0</v>
      </c>
      <c r="E44" s="72">
        <f>'[1]TT HUONG KHE'!AS42</f>
        <v>0</v>
      </c>
      <c r="F44" s="72">
        <f>'[1]PHUONG MY'!$AS42</f>
        <v>0</v>
      </c>
      <c r="G44" s="72">
        <f>'[1]HA LINH'!$AS42</f>
        <v>0</v>
      </c>
      <c r="H44" s="72">
        <f>'[1]HUONG THUY'!$AS42</f>
        <v>0</v>
      </c>
      <c r="I44" s="72">
        <f>'[1]HOA HAI'!$AS42</f>
        <v>0</v>
      </c>
      <c r="J44" s="72">
        <f>'[1]PHUONG DIEN'!$AS42</f>
        <v>0</v>
      </c>
      <c r="K44" s="72">
        <f>'[1]PHUC DONG'!$AS42</f>
        <v>0</v>
      </c>
      <c r="L44" s="72">
        <f>'[1]LOC YEN'!$AS42</f>
        <v>0</v>
      </c>
      <c r="M44" s="72">
        <f>'[1]HUONG BINH'!$AS42</f>
        <v>0</v>
      </c>
      <c r="N44" s="72">
        <f>'[1]HUONG LONG'!$AS42</f>
        <v>0</v>
      </c>
      <c r="O44" s="72">
        <f>'[1]PHU GIA'!$AS42</f>
        <v>0</v>
      </c>
      <c r="P44" s="72">
        <f>'[1]GIA PHO'!$AS42</f>
        <v>0</v>
      </c>
      <c r="Q44" s="72">
        <f>'[1]PHU PHONG'!$AS42</f>
        <v>0</v>
      </c>
      <c r="R44" s="72">
        <f>'[1]HUONG DO'!$AS42</f>
        <v>0</v>
      </c>
      <c r="S44" s="72">
        <f>'[1]HUONG VINH'!$AS42</f>
        <v>0</v>
      </c>
      <c r="T44" s="72">
        <f>'[1]HUONG XUAN'!$AS42</f>
        <v>0</v>
      </c>
      <c r="U44" s="72">
        <f>'[1]PHUC TRACH'!$AS42</f>
        <v>0</v>
      </c>
      <c r="V44" s="72">
        <f>'[1]HUONG TRA'!$AS42</f>
        <v>0</v>
      </c>
      <c r="W44" s="72">
        <f>'[1]HUONG LAM'!$AS42</f>
        <v>0</v>
      </c>
      <c r="X44" s="72">
        <f>'[1]HUONG LIEN'!$AS42</f>
        <v>0</v>
      </c>
      <c r="Y44" s="72">
        <f>'[1]HUONG TRACH'!$AS42</f>
        <v>0</v>
      </c>
      <c r="Z44" s="72">
        <f>'[1]HUONG GIANG'!$AS42</f>
        <v>0</v>
      </c>
    </row>
    <row r="45" spans="1:26" s="67" customFormat="1" ht="15.95" customHeight="1">
      <c r="A45" s="47" t="s">
        <v>151</v>
      </c>
      <c r="B45" s="47" t="s">
        <v>131</v>
      </c>
      <c r="C45" s="48" t="s">
        <v>132</v>
      </c>
      <c r="D45" s="72">
        <f>'[1]H08-CC HUYEN'!AS42</f>
        <v>0</v>
      </c>
      <c r="E45" s="72">
        <f>'[1]TT HUONG KHE'!AS43</f>
        <v>0</v>
      </c>
      <c r="F45" s="72">
        <f>'[1]PHUONG MY'!$AS43</f>
        <v>0</v>
      </c>
      <c r="G45" s="72">
        <f>'[1]HA LINH'!$AS43</f>
        <v>0</v>
      </c>
      <c r="H45" s="72">
        <f>'[1]HUONG THUY'!$AS43</f>
        <v>0</v>
      </c>
      <c r="I45" s="72">
        <f>'[1]HOA HAI'!$AS43</f>
        <v>0</v>
      </c>
      <c r="J45" s="72">
        <f>'[1]PHUONG DIEN'!$AS43</f>
        <v>0</v>
      </c>
      <c r="K45" s="72">
        <f>'[1]PHUC DONG'!$AS43</f>
        <v>0</v>
      </c>
      <c r="L45" s="72">
        <f>'[1]LOC YEN'!$AS43</f>
        <v>0</v>
      </c>
      <c r="M45" s="72">
        <f>'[1]HUONG BINH'!$AS43</f>
        <v>0</v>
      </c>
      <c r="N45" s="72">
        <f>'[1]HUONG LONG'!$AS43</f>
        <v>0</v>
      </c>
      <c r="O45" s="72">
        <f>'[1]PHU GIA'!$AS43</f>
        <v>0</v>
      </c>
      <c r="P45" s="72">
        <f>'[1]GIA PHO'!$AS43</f>
        <v>0</v>
      </c>
      <c r="Q45" s="72">
        <f>'[1]PHU PHONG'!$AS43</f>
        <v>0</v>
      </c>
      <c r="R45" s="72">
        <f>'[1]HUONG DO'!$AS43</f>
        <v>0</v>
      </c>
      <c r="S45" s="72">
        <f>'[1]HUONG VINH'!$AS43</f>
        <v>0</v>
      </c>
      <c r="T45" s="72">
        <f>'[1]HUONG XUAN'!$AS43</f>
        <v>0</v>
      </c>
      <c r="U45" s="72">
        <f>'[1]PHUC TRACH'!$AS43</f>
        <v>0</v>
      </c>
      <c r="V45" s="72">
        <f>'[1]HUONG TRA'!$AS43</f>
        <v>0</v>
      </c>
      <c r="W45" s="72">
        <f>'[1]HUONG LAM'!$AS43</f>
        <v>0</v>
      </c>
      <c r="X45" s="72">
        <f>'[1]HUONG LIEN'!$AS43</f>
        <v>0</v>
      </c>
      <c r="Y45" s="72">
        <f>'[1]HUONG TRACH'!$AS43</f>
        <v>0</v>
      </c>
      <c r="Z45" s="72">
        <f>'[1]HUONG GIANG'!$AS43</f>
        <v>0</v>
      </c>
    </row>
    <row r="46" spans="1:26" s="67" customFormat="1" ht="15.95" customHeight="1">
      <c r="A46" s="47" t="s">
        <v>152</v>
      </c>
      <c r="B46" s="47" t="s">
        <v>130</v>
      </c>
      <c r="C46" s="48" t="s">
        <v>133</v>
      </c>
      <c r="D46" s="72">
        <f>'[1]H08-CC HUYEN'!AS43</f>
        <v>11.56</v>
      </c>
      <c r="E46" s="72">
        <f>'[1]TT HUONG KHE'!AS44</f>
        <v>1</v>
      </c>
      <c r="F46" s="72">
        <f>'[1]PHUONG MY'!$AS44</f>
        <v>0</v>
      </c>
      <c r="G46" s="72">
        <f>'[1]HA LINH'!$AS44</f>
        <v>1.2</v>
      </c>
      <c r="H46" s="72">
        <f>'[1]HUONG THUY'!$AS44</f>
        <v>0.3</v>
      </c>
      <c r="I46" s="72">
        <f>'[1]HOA HAI'!$AS44</f>
        <v>0</v>
      </c>
      <c r="J46" s="72">
        <f>'[1]PHUONG DIEN'!$AS44</f>
        <v>0</v>
      </c>
      <c r="K46" s="72">
        <f>'[1]PHUC DONG'!$AS44</f>
        <v>0</v>
      </c>
      <c r="L46" s="72">
        <f>'[1]LOC YEN'!$AS44</f>
        <v>0</v>
      </c>
      <c r="M46" s="72">
        <f>'[1]HUONG BINH'!$AS44</f>
        <v>0</v>
      </c>
      <c r="N46" s="72">
        <f>'[1]HUONG LONG'!$AS44</f>
        <v>7</v>
      </c>
      <c r="O46" s="72">
        <f>'[1]PHU GIA'!$AS44</f>
        <v>0</v>
      </c>
      <c r="P46" s="72">
        <f>'[1]GIA PHO'!$AS44</f>
        <v>0</v>
      </c>
      <c r="Q46" s="72">
        <f>'[1]PHU PHONG'!$AS44</f>
        <v>2.06</v>
      </c>
      <c r="R46" s="72">
        <f>'[1]HUONG DO'!$AS44</f>
        <v>0</v>
      </c>
      <c r="S46" s="72">
        <f>'[1]HUONG VINH'!$AS44</f>
        <v>0</v>
      </c>
      <c r="T46" s="72">
        <f>'[1]HUONG XUAN'!$AS44</f>
        <v>0</v>
      </c>
      <c r="U46" s="72">
        <f>'[1]PHUC TRACH'!$AS44</f>
        <v>0</v>
      </c>
      <c r="V46" s="72">
        <f>'[1]HUONG TRA'!$AS44</f>
        <v>0</v>
      </c>
      <c r="W46" s="72">
        <f>'[1]HUONG LAM'!$AS44</f>
        <v>0</v>
      </c>
      <c r="X46" s="72">
        <f>'[1]HUONG LIEN'!$AS44</f>
        <v>0</v>
      </c>
      <c r="Y46" s="72">
        <f>'[1]HUONG TRACH'!$AS44</f>
        <v>0</v>
      </c>
      <c r="Z46" s="72">
        <f>'[1]HUONG GIANG'!$AS44</f>
        <v>0</v>
      </c>
    </row>
    <row r="47" spans="1:26" s="67" customFormat="1" ht="15.95" customHeight="1">
      <c r="A47" s="77" t="s">
        <v>153</v>
      </c>
      <c r="B47" s="77" t="s">
        <v>65</v>
      </c>
      <c r="C47" s="78" t="s">
        <v>66</v>
      </c>
      <c r="D47" s="79">
        <f>'[1]H08-CC HUYEN'!AS44</f>
        <v>0</v>
      </c>
      <c r="E47" s="79">
        <f>'[1]TT HUONG KHE'!AS45</f>
        <v>0</v>
      </c>
      <c r="F47" s="79">
        <f>'[1]PHUONG MY'!$AS45</f>
        <v>0</v>
      </c>
      <c r="G47" s="79">
        <f>'[1]HA LINH'!$AS45</f>
        <v>0</v>
      </c>
      <c r="H47" s="79">
        <f>'[1]HUONG THUY'!$AS45</f>
        <v>0</v>
      </c>
      <c r="I47" s="79">
        <f>'[1]HOA HAI'!$AS45</f>
        <v>0</v>
      </c>
      <c r="J47" s="79">
        <f>'[1]PHUONG DIEN'!$AS45</f>
        <v>0</v>
      </c>
      <c r="K47" s="79">
        <f>'[1]PHUC DONG'!$AS45</f>
        <v>0</v>
      </c>
      <c r="L47" s="79">
        <f>'[1]LOC YEN'!$AS45</f>
        <v>0</v>
      </c>
      <c r="M47" s="79">
        <f>'[1]HUONG BINH'!$AS45</f>
        <v>0</v>
      </c>
      <c r="N47" s="79">
        <f>'[1]HUONG LONG'!$AS45</f>
        <v>0</v>
      </c>
      <c r="O47" s="79">
        <f>'[1]PHU GIA'!$AS45</f>
        <v>0</v>
      </c>
      <c r="P47" s="79">
        <f>'[1]GIA PHO'!$AS45</f>
        <v>0</v>
      </c>
      <c r="Q47" s="79">
        <f>'[1]PHU PHONG'!$AS45</f>
        <v>0</v>
      </c>
      <c r="R47" s="79">
        <f>'[1]HUONG DO'!$AS45</f>
        <v>0</v>
      </c>
      <c r="S47" s="79">
        <f>'[1]HUONG VINH'!$AS45</f>
        <v>0</v>
      </c>
      <c r="T47" s="79">
        <f>'[1]HUONG XUAN'!$AS45</f>
        <v>0</v>
      </c>
      <c r="U47" s="79">
        <f>'[1]PHUC TRACH'!$AS45</f>
        <v>0</v>
      </c>
      <c r="V47" s="79">
        <f>'[1]HUONG TRA'!$AS45</f>
        <v>0</v>
      </c>
      <c r="W47" s="79">
        <f>'[1]HUONG LAM'!$AS45</f>
        <v>0</v>
      </c>
      <c r="X47" s="79">
        <f>'[1]HUONG LIEN'!$AS45</f>
        <v>0</v>
      </c>
      <c r="Y47" s="79">
        <f>'[1]HUONG TRACH'!$AS45</f>
        <v>0</v>
      </c>
      <c r="Z47" s="79">
        <f>'[1]HUONG GIANG'!$AS45</f>
        <v>0</v>
      </c>
    </row>
  </sheetData>
  <mergeCells count="9">
    <mergeCell ref="A4:Z4"/>
    <mergeCell ref="A5:Z5"/>
    <mergeCell ref="A3:Z3"/>
    <mergeCell ref="G1:Z1"/>
    <mergeCell ref="B1:D1"/>
    <mergeCell ref="A6:A7"/>
    <mergeCell ref="B6:B7"/>
    <mergeCell ref="C6:C7"/>
    <mergeCell ref="D6:D7"/>
  </mergeCells>
  <phoneticPr fontId="3" type="noConversion"/>
  <pageMargins left="0.55000000000000004" right="0.16" top="0.28999999999999998" bottom="0.19" header="0.22" footer="0.16"/>
  <pageSetup paperSize="8" orientation="landscape" r:id="rId1"/>
  <headerFooter alignWithMargins="0"/>
  <ignoredErrors>
    <ignoredError sqref="A8:C8 E8:IV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Zeros="0" zoomScale="160" zoomScaleNormal="145" workbookViewId="0">
      <selection activeCell="A5" sqref="A5:Z5"/>
    </sheetView>
  </sheetViews>
  <sheetFormatPr defaultColWidth="8.85546875" defaultRowHeight="15.75"/>
  <cols>
    <col min="1" max="1" width="5.42578125" style="36" customWidth="1"/>
    <col min="2" max="2" width="26.7109375" style="2" customWidth="1"/>
    <col min="3" max="3" width="9.140625" style="7" customWidth="1"/>
    <col min="4" max="4" width="9.140625" style="2" customWidth="1"/>
    <col min="5" max="26" width="7.42578125" style="2" customWidth="1"/>
    <col min="27" max="36" width="5.28515625" style="2" customWidth="1"/>
    <col min="37" max="16384" width="8.85546875" style="2"/>
  </cols>
  <sheetData>
    <row r="1" spans="1:38" ht="35.1" customHeight="1">
      <c r="A1" s="35"/>
      <c r="B1" s="186" t="s">
        <v>169</v>
      </c>
      <c r="C1" s="192"/>
      <c r="D1" s="192"/>
      <c r="E1" s="26"/>
      <c r="F1" s="186" t="s">
        <v>170</v>
      </c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37"/>
      <c r="AB1" s="37"/>
      <c r="AC1" s="37"/>
      <c r="AD1" s="37"/>
      <c r="AE1" s="37"/>
      <c r="AF1" s="37"/>
      <c r="AG1" s="37"/>
      <c r="AH1" s="37"/>
      <c r="AI1" s="37"/>
      <c r="AJ1" s="26"/>
    </row>
    <row r="2" spans="1:38" s="10" customFormat="1" ht="12.95" customHeight="1">
      <c r="A2" s="28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38" s="10" customFormat="1" ht="20.100000000000001" customHeight="1">
      <c r="A3" s="185" t="s">
        <v>258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8" ht="20.100000000000001" customHeight="1">
      <c r="A4" s="178" t="s">
        <v>260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14"/>
      <c r="AL4" s="14"/>
    </row>
    <row r="5" spans="1:38" ht="15.75" customHeight="1">
      <c r="A5" s="180" t="s">
        <v>27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8" s="12" customFormat="1" ht="33" customHeight="1">
      <c r="A6" s="173" t="s">
        <v>15</v>
      </c>
      <c r="B6" s="170" t="s">
        <v>134</v>
      </c>
      <c r="C6" s="172" t="s">
        <v>19</v>
      </c>
      <c r="D6" s="173" t="s">
        <v>123</v>
      </c>
      <c r="E6" s="189" t="s">
        <v>200</v>
      </c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1"/>
    </row>
    <row r="7" spans="1:38" s="12" customFormat="1" ht="52.5" customHeight="1">
      <c r="A7" s="173"/>
      <c r="B7" s="171"/>
      <c r="C7" s="169"/>
      <c r="D7" s="174"/>
      <c r="E7" s="33" t="s">
        <v>171</v>
      </c>
      <c r="F7" s="33" t="s">
        <v>172</v>
      </c>
      <c r="G7" s="33" t="s">
        <v>173</v>
      </c>
      <c r="H7" s="33" t="s">
        <v>174</v>
      </c>
      <c r="I7" s="33" t="s">
        <v>175</v>
      </c>
      <c r="J7" s="33" t="s">
        <v>176</v>
      </c>
      <c r="K7" s="33" t="s">
        <v>177</v>
      </c>
      <c r="L7" s="33" t="s">
        <v>178</v>
      </c>
      <c r="M7" s="33" t="s">
        <v>179</v>
      </c>
      <c r="N7" s="33" t="s">
        <v>180</v>
      </c>
      <c r="O7" s="33" t="s">
        <v>181</v>
      </c>
      <c r="P7" s="33" t="s">
        <v>182</v>
      </c>
      <c r="Q7" s="33" t="s">
        <v>183</v>
      </c>
      <c r="R7" s="33" t="s">
        <v>184</v>
      </c>
      <c r="S7" s="33" t="s">
        <v>185</v>
      </c>
      <c r="T7" s="33" t="s">
        <v>186</v>
      </c>
      <c r="U7" s="33" t="s">
        <v>201</v>
      </c>
      <c r="V7" s="33" t="s">
        <v>187</v>
      </c>
      <c r="W7" s="33" t="s">
        <v>188</v>
      </c>
      <c r="X7" s="33" t="s">
        <v>189</v>
      </c>
      <c r="Y7" s="33" t="s">
        <v>190</v>
      </c>
      <c r="Z7" s="33" t="s">
        <v>191</v>
      </c>
    </row>
    <row r="8" spans="1:38" s="12" customFormat="1" ht="18" customHeight="1">
      <c r="A8" s="34">
        <v>-1</v>
      </c>
      <c r="B8" s="34">
        <v>-2</v>
      </c>
      <c r="C8" s="34">
        <v>-3</v>
      </c>
      <c r="D8" s="34" t="s">
        <v>259</v>
      </c>
      <c r="E8" s="34">
        <v>-5</v>
      </c>
      <c r="F8" s="34">
        <v>-6</v>
      </c>
      <c r="G8" s="34">
        <v>-7</v>
      </c>
      <c r="H8" s="34">
        <v>-8</v>
      </c>
      <c r="I8" s="34">
        <v>-9</v>
      </c>
      <c r="J8" s="34">
        <v>-10</v>
      </c>
      <c r="K8" s="34">
        <v>-11</v>
      </c>
      <c r="L8" s="34">
        <v>-12</v>
      </c>
      <c r="M8" s="34">
        <v>-13</v>
      </c>
      <c r="N8" s="34">
        <v>-14</v>
      </c>
      <c r="O8" s="34">
        <v>-15</v>
      </c>
      <c r="P8" s="34">
        <v>-16</v>
      </c>
      <c r="Q8" s="34">
        <v>-17</v>
      </c>
      <c r="R8" s="34">
        <v>-18</v>
      </c>
      <c r="S8" s="34">
        <v>-19</v>
      </c>
      <c r="T8" s="34">
        <v>-20</v>
      </c>
      <c r="U8" s="34">
        <v>-21</v>
      </c>
      <c r="V8" s="34">
        <v>-22</v>
      </c>
      <c r="W8" s="34">
        <v>-23</v>
      </c>
      <c r="X8" s="34">
        <v>-24</v>
      </c>
      <c r="Y8" s="34">
        <v>-25</v>
      </c>
      <c r="Z8" s="34">
        <v>-26</v>
      </c>
    </row>
    <row r="9" spans="1:38" s="86" customFormat="1" ht="18" customHeight="1">
      <c r="A9" s="83">
        <v>1</v>
      </c>
      <c r="B9" s="83" t="s">
        <v>135</v>
      </c>
      <c r="C9" s="84" t="s">
        <v>48</v>
      </c>
      <c r="D9" s="85">
        <f>'[1]H08-CC HUYEN'!Q6</f>
        <v>188.22000000000003</v>
      </c>
      <c r="E9" s="85">
        <f>'[1]TT HUONG KHE'!$Q7</f>
        <v>4.7699999999999996</v>
      </c>
      <c r="F9" s="85">
        <f>'[1]PHUONG MY'!$Q7</f>
        <v>6.6999999999999993</v>
      </c>
      <c r="G9" s="85">
        <f>'[1]HA LINH'!$Q7</f>
        <v>4.1100000000000003</v>
      </c>
      <c r="H9" s="85">
        <f>'[1]HUONG THUY'!$Q7</f>
        <v>19.3</v>
      </c>
      <c r="I9" s="85">
        <f>'[1]HOA HAI'!$Q7</f>
        <v>29.75</v>
      </c>
      <c r="J9" s="85">
        <f>'[1]PHUONG DIEN'!$Q7</f>
        <v>1.6300000000000001</v>
      </c>
      <c r="K9" s="85">
        <f>'[1]PHUC DONG'!$Q7</f>
        <v>4.7</v>
      </c>
      <c r="L9" s="85">
        <f>'[1]LOC YEN'!$Q7</f>
        <v>4.3000000000000007</v>
      </c>
      <c r="M9" s="85">
        <f>'[1]HUONG BINH'!$Q7</f>
        <v>4.8</v>
      </c>
      <c r="N9" s="85">
        <f>'[1]HUONG LONG'!$Q7</f>
        <v>26.08</v>
      </c>
      <c r="O9" s="85">
        <f>'[1]PHU GIA'!$Q7</f>
        <v>6.85</v>
      </c>
      <c r="P9" s="85">
        <f>'[1]GIA PHO'!$Q7</f>
        <v>19.189999999999998</v>
      </c>
      <c r="Q9" s="85">
        <f>'[1]PHU PHONG'!$Q7</f>
        <v>2.9</v>
      </c>
      <c r="R9" s="85">
        <f>'[1]HUONG DO'!$Q7</f>
        <v>3</v>
      </c>
      <c r="S9" s="85">
        <f>'[1]HUONG VINH'!$Q7</f>
        <v>14.55</v>
      </c>
      <c r="T9" s="85">
        <f>'[1]HUONG XUAN'!$Q7</f>
        <v>12.799999999999999</v>
      </c>
      <c r="U9" s="85">
        <f>'[1]PHUC TRACH'!$Q7</f>
        <v>11</v>
      </c>
      <c r="V9" s="85">
        <f>'[1]HUONG TRA'!$Q7</f>
        <v>1.5500000000000003</v>
      </c>
      <c r="W9" s="85">
        <f>'[1]HUONG LAM'!$Q7</f>
        <v>6.05</v>
      </c>
      <c r="X9" s="85">
        <f>'[1]HUONG LIEN'!$Q7</f>
        <v>0.1</v>
      </c>
      <c r="Y9" s="85">
        <f>'[1]HUONG TRACH'!$Q7</f>
        <v>3.4400000000000004</v>
      </c>
      <c r="Z9" s="85">
        <f>'[1]HUONG GIANG'!$Q7</f>
        <v>0.65</v>
      </c>
    </row>
    <row r="10" spans="1:38" s="90" customFormat="1" ht="18" customHeight="1">
      <c r="A10" s="87" t="s">
        <v>0</v>
      </c>
      <c r="B10" s="87" t="s">
        <v>69</v>
      </c>
      <c r="C10" s="88" t="s">
        <v>88</v>
      </c>
      <c r="D10" s="89">
        <f>'[1]H08-CC HUYEN'!Q7</f>
        <v>12.54</v>
      </c>
      <c r="E10" s="89">
        <f>'[1]TT HUONG KHE'!$Q8</f>
        <v>0</v>
      </c>
      <c r="F10" s="89">
        <f>'[1]PHUONG MY'!$Q8</f>
        <v>0</v>
      </c>
      <c r="G10" s="89">
        <f>'[1]HA LINH'!$Q8</f>
        <v>0</v>
      </c>
      <c r="H10" s="89">
        <f>'[1]HUONG THUY'!$Q8</f>
        <v>2.1</v>
      </c>
      <c r="I10" s="89">
        <f>'[1]HOA HAI'!$Q8</f>
        <v>3</v>
      </c>
      <c r="J10" s="89">
        <f>'[1]PHUONG DIEN'!$Q8</f>
        <v>0.3</v>
      </c>
      <c r="K10" s="89">
        <f>'[1]PHUC DONG'!$Q8</f>
        <v>0.55000000000000004</v>
      </c>
      <c r="L10" s="89">
        <f>'[1]LOC YEN'!$Q8</f>
        <v>0</v>
      </c>
      <c r="M10" s="89">
        <f>'[1]HUONG BINH'!$Q8</f>
        <v>0.9</v>
      </c>
      <c r="N10" s="89">
        <f>'[1]HUONG LONG'!$Q8</f>
        <v>1.72</v>
      </c>
      <c r="O10" s="89">
        <f>'[1]PHU GIA'!$Q8</f>
        <v>0.36</v>
      </c>
      <c r="P10" s="89">
        <f>'[1]GIA PHO'!$Q8</f>
        <v>0.12</v>
      </c>
      <c r="Q10" s="89">
        <f>'[1]PHU PHONG'!$Q8</f>
        <v>0.84</v>
      </c>
      <c r="R10" s="89">
        <f>'[1]HUONG DO'!$Q8</f>
        <v>0</v>
      </c>
      <c r="S10" s="89">
        <f>'[1]HUONG VINH'!$Q8</f>
        <v>0</v>
      </c>
      <c r="T10" s="89">
        <f>'[1]HUONG XUAN'!$Q8</f>
        <v>2.2000000000000002</v>
      </c>
      <c r="U10" s="89">
        <f>'[1]PHUC TRACH'!$Q8</f>
        <v>0.45</v>
      </c>
      <c r="V10" s="89">
        <f>'[1]HUONG TRA'!$Q8</f>
        <v>0</v>
      </c>
      <c r="W10" s="89">
        <f>'[1]HUONG LAM'!$Q8</f>
        <v>0</v>
      </c>
      <c r="X10" s="89">
        <f>'[1]HUONG LIEN'!$Q8</f>
        <v>0</v>
      </c>
      <c r="Y10" s="89">
        <f>'[1]HUONG TRACH'!$Q8</f>
        <v>0</v>
      </c>
      <c r="Z10" s="89">
        <f>'[1]HUONG GIANG'!$Q8</f>
        <v>0</v>
      </c>
    </row>
    <row r="11" spans="1:38" s="93" customFormat="1" ht="18" customHeight="1">
      <c r="A11" s="91"/>
      <c r="B11" s="91" t="s">
        <v>67</v>
      </c>
      <c r="C11" s="92" t="s">
        <v>58</v>
      </c>
      <c r="D11" s="89">
        <f>'[1]H08-CC HUYEN'!Q8</f>
        <v>12.5</v>
      </c>
      <c r="E11" s="89">
        <f>'[1]TT HUONG KHE'!$Q9</f>
        <v>0</v>
      </c>
      <c r="F11" s="89">
        <f>'[1]PHUONG MY'!$Q9</f>
        <v>0</v>
      </c>
      <c r="G11" s="89">
        <f>'[1]HA LINH'!$Q9</f>
        <v>0</v>
      </c>
      <c r="H11" s="89">
        <f>'[1]HUONG THUY'!$Q9</f>
        <v>2.1</v>
      </c>
      <c r="I11" s="89">
        <f>'[1]HOA HAI'!$Q9</f>
        <v>3</v>
      </c>
      <c r="J11" s="89">
        <f>'[1]PHUONG DIEN'!$Q9</f>
        <v>0.3</v>
      </c>
      <c r="K11" s="89">
        <f>'[1]PHUC DONG'!$Q9</f>
        <v>0.55000000000000004</v>
      </c>
      <c r="L11" s="89">
        <f>'[1]LOC YEN'!$Q9</f>
        <v>0</v>
      </c>
      <c r="M11" s="89">
        <f>'[1]HUONG BINH'!$Q9</f>
        <v>0.9</v>
      </c>
      <c r="N11" s="89">
        <f>'[1]HUONG LONG'!$Q9</f>
        <v>1.72</v>
      </c>
      <c r="O11" s="89">
        <f>'[1]PHU GIA'!$Q9</f>
        <v>0.36</v>
      </c>
      <c r="P11" s="89">
        <f>'[1]GIA PHO'!$Q9</f>
        <v>0.08</v>
      </c>
      <c r="Q11" s="89">
        <f>'[1]PHU PHONG'!$Q9</f>
        <v>0.84</v>
      </c>
      <c r="R11" s="89">
        <f>'[1]HUONG DO'!$Q9</f>
        <v>0</v>
      </c>
      <c r="S11" s="89">
        <f>'[1]HUONG VINH'!$Q9</f>
        <v>0</v>
      </c>
      <c r="T11" s="89">
        <f>'[1]HUONG XUAN'!$Q9</f>
        <v>2.2000000000000002</v>
      </c>
      <c r="U11" s="89">
        <f>'[1]PHUC TRACH'!$Q9</f>
        <v>0.45</v>
      </c>
      <c r="V11" s="89">
        <f>'[1]HUONG TRA'!$Q9</f>
        <v>0</v>
      </c>
      <c r="W11" s="89">
        <f>'[1]HUONG LAM'!$Q9</f>
        <v>0</v>
      </c>
      <c r="X11" s="89">
        <f>'[1]HUONG LIEN'!$Q9</f>
        <v>0</v>
      </c>
      <c r="Y11" s="89">
        <f>'[1]HUONG TRACH'!$Q9</f>
        <v>0</v>
      </c>
      <c r="Z11" s="89">
        <f>'[1]HUONG GIANG'!$Q9</f>
        <v>0</v>
      </c>
    </row>
    <row r="12" spans="1:38" s="93" customFormat="1" ht="18" customHeight="1">
      <c r="A12" s="91"/>
      <c r="B12" s="91" t="s">
        <v>159</v>
      </c>
      <c r="C12" s="92" t="s">
        <v>160</v>
      </c>
      <c r="D12" s="89">
        <f>'[1]H08-CC HUYEN'!Q9</f>
        <v>0.04</v>
      </c>
      <c r="E12" s="89">
        <f>'[1]TT HUONG KHE'!$Q10</f>
        <v>0</v>
      </c>
      <c r="F12" s="89">
        <f>'[1]PHUONG MY'!$Q10</f>
        <v>0</v>
      </c>
      <c r="G12" s="89">
        <f>'[1]HA LINH'!$Q10</f>
        <v>0</v>
      </c>
      <c r="H12" s="89">
        <f>'[1]HUONG THUY'!$Q10</f>
        <v>0</v>
      </c>
      <c r="I12" s="89">
        <f>'[1]HOA HAI'!$Q10</f>
        <v>0</v>
      </c>
      <c r="J12" s="89">
        <f>'[1]PHUONG DIEN'!$Q10</f>
        <v>0</v>
      </c>
      <c r="K12" s="89">
        <f>'[1]PHUC DONG'!$Q10</f>
        <v>0</v>
      </c>
      <c r="L12" s="89">
        <f>'[1]LOC YEN'!$Q10</f>
        <v>0</v>
      </c>
      <c r="M12" s="89">
        <f>'[1]HUONG BINH'!$Q10</f>
        <v>0</v>
      </c>
      <c r="N12" s="89">
        <f>'[1]HUONG LONG'!$Q10</f>
        <v>0</v>
      </c>
      <c r="O12" s="89">
        <f>'[1]PHU GIA'!$Q10</f>
        <v>0</v>
      </c>
      <c r="P12" s="89">
        <f>'[1]GIA PHO'!$Q10</f>
        <v>0.04</v>
      </c>
      <c r="Q12" s="89">
        <f>'[1]PHU PHONG'!$Q10</f>
        <v>0</v>
      </c>
      <c r="R12" s="89">
        <f>'[1]HUONG DO'!$Q10</f>
        <v>0</v>
      </c>
      <c r="S12" s="89">
        <f>'[1]HUONG VINH'!$Q10</f>
        <v>0</v>
      </c>
      <c r="T12" s="89">
        <f>'[1]HUONG XUAN'!$Q10</f>
        <v>0</v>
      </c>
      <c r="U12" s="89">
        <f>'[1]PHUC TRACH'!$Q10</f>
        <v>0</v>
      </c>
      <c r="V12" s="89">
        <f>'[1]HUONG TRA'!$Q10</f>
        <v>0</v>
      </c>
      <c r="W12" s="89">
        <f>'[1]HUONG LAM'!$Q10</f>
        <v>0</v>
      </c>
      <c r="X12" s="89">
        <f>'[1]HUONG LIEN'!$Q10</f>
        <v>0</v>
      </c>
      <c r="Y12" s="89">
        <f>'[1]HUONG TRACH'!$Q10</f>
        <v>0</v>
      </c>
      <c r="Z12" s="89">
        <f>'[1]HUONG GIANG'!$Q10</f>
        <v>0</v>
      </c>
    </row>
    <row r="13" spans="1:38" s="90" customFormat="1" ht="18" customHeight="1">
      <c r="A13" s="87" t="s">
        <v>1</v>
      </c>
      <c r="B13" s="87" t="s">
        <v>93</v>
      </c>
      <c r="C13" s="88" t="s">
        <v>63</v>
      </c>
      <c r="D13" s="89">
        <f>'[1]H08-CC HUYEN'!Q10</f>
        <v>28.700000000000003</v>
      </c>
      <c r="E13" s="89">
        <f>'[1]TT HUONG KHE'!$Q11</f>
        <v>0.3</v>
      </c>
      <c r="F13" s="89">
        <f>'[1]PHUONG MY'!$Q11</f>
        <v>1</v>
      </c>
      <c r="G13" s="89">
        <f>'[1]HA LINH'!$Q11</f>
        <v>2.2000000000000002</v>
      </c>
      <c r="H13" s="89">
        <f>'[1]HUONG THUY'!$Q11</f>
        <v>4.5600000000000005</v>
      </c>
      <c r="I13" s="89">
        <f>'[1]HOA HAI'!$Q11</f>
        <v>2.2000000000000002</v>
      </c>
      <c r="J13" s="89">
        <f>'[1]PHUONG DIEN'!$Q11</f>
        <v>0.7</v>
      </c>
      <c r="K13" s="89">
        <f>'[1]PHUC DONG'!$Q11</f>
        <v>0.77</v>
      </c>
      <c r="L13" s="89">
        <f>'[1]LOC YEN'!$Q11</f>
        <v>1.9</v>
      </c>
      <c r="M13" s="89">
        <f>'[1]HUONG BINH'!$Q11</f>
        <v>1.2000000000000002</v>
      </c>
      <c r="N13" s="89">
        <f>'[1]HUONG LONG'!$Q11</f>
        <v>0.54</v>
      </c>
      <c r="O13" s="89">
        <f>'[1]PHU GIA'!$Q11</f>
        <v>0.79</v>
      </c>
      <c r="P13" s="89">
        <f>'[1]GIA PHO'!$Q11</f>
        <v>1.05</v>
      </c>
      <c r="Q13" s="89">
        <f>'[1]PHU PHONG'!$Q11</f>
        <v>1.23</v>
      </c>
      <c r="R13" s="89">
        <f>'[1]HUONG DO'!$Q11</f>
        <v>2.0499999999999998</v>
      </c>
      <c r="S13" s="89">
        <f>'[1]HUONG VINH'!$Q11</f>
        <v>2.1</v>
      </c>
      <c r="T13" s="89">
        <f>'[1]HUONG XUAN'!$Q11</f>
        <v>3.7499999999999996</v>
      </c>
      <c r="U13" s="89">
        <f>'[1]PHUC TRACH'!$Q11</f>
        <v>0.06</v>
      </c>
      <c r="V13" s="89">
        <f>'[1]HUONG TRA'!$Q11</f>
        <v>0</v>
      </c>
      <c r="W13" s="89">
        <f>'[1]HUONG LAM'!$Q11</f>
        <v>0.05</v>
      </c>
      <c r="X13" s="89">
        <f>'[1]HUONG LIEN'!$Q11</f>
        <v>0</v>
      </c>
      <c r="Y13" s="89">
        <f>'[1]HUONG TRACH'!$Q11</f>
        <v>2.25</v>
      </c>
      <c r="Z13" s="89">
        <f>'[1]HUONG GIANG'!$Q11</f>
        <v>0</v>
      </c>
    </row>
    <row r="14" spans="1:38" s="90" customFormat="1" ht="18" customHeight="1">
      <c r="A14" s="87" t="s">
        <v>2</v>
      </c>
      <c r="B14" s="87" t="s">
        <v>30</v>
      </c>
      <c r="C14" s="88" t="s">
        <v>49</v>
      </c>
      <c r="D14" s="89">
        <f>'[1]H08-CC HUYEN'!Q11</f>
        <v>57.46</v>
      </c>
      <c r="E14" s="89">
        <f>'[1]TT HUONG KHE'!$Q12</f>
        <v>4.47</v>
      </c>
      <c r="F14" s="89">
        <f>'[1]PHUONG MY'!$Q12</f>
        <v>0.6</v>
      </c>
      <c r="G14" s="89">
        <f>'[1]HA LINH'!$Q12</f>
        <v>1.8</v>
      </c>
      <c r="H14" s="89">
        <f>'[1]HUONG THUY'!$Q12</f>
        <v>12.64</v>
      </c>
      <c r="I14" s="89">
        <f>'[1]HOA HAI'!$Q12</f>
        <v>0.95</v>
      </c>
      <c r="J14" s="89">
        <f>'[1]PHUONG DIEN'!$Q12</f>
        <v>0.6</v>
      </c>
      <c r="K14" s="89">
        <f>'[1]PHUC DONG'!$Q12</f>
        <v>3.3800000000000003</v>
      </c>
      <c r="L14" s="89">
        <f>'[1]LOC YEN'!$Q12</f>
        <v>0.8</v>
      </c>
      <c r="M14" s="89">
        <f>'[1]HUONG BINH'!$Q12</f>
        <v>0.7</v>
      </c>
      <c r="N14" s="89">
        <f>'[1]HUONG LONG'!$Q12</f>
        <v>1.32</v>
      </c>
      <c r="O14" s="89">
        <f>'[1]PHU GIA'!$Q12</f>
        <v>0.7</v>
      </c>
      <c r="P14" s="89">
        <f>'[1]GIA PHO'!$Q12</f>
        <v>4.67</v>
      </c>
      <c r="Q14" s="89">
        <f>'[1]PHU PHONG'!$Q12</f>
        <v>0.83000000000000007</v>
      </c>
      <c r="R14" s="89">
        <f>'[1]HUONG DO'!$Q12</f>
        <v>0.95000000000000007</v>
      </c>
      <c r="S14" s="89">
        <f>'[1]HUONG VINH'!$Q12</f>
        <v>3.15</v>
      </c>
      <c r="T14" s="89">
        <f>'[1]HUONG XUAN'!$Q12</f>
        <v>3.35</v>
      </c>
      <c r="U14" s="89">
        <f>'[1]PHUC TRACH'!$Q12</f>
        <v>10.46</v>
      </c>
      <c r="V14" s="89">
        <f>'[1]HUONG TRA'!$Q12</f>
        <v>1.4500000000000002</v>
      </c>
      <c r="W14" s="89">
        <f>'[1]HUONG LAM'!$Q12</f>
        <v>2.7</v>
      </c>
      <c r="X14" s="89">
        <f>'[1]HUONG LIEN'!$Q12</f>
        <v>0.1</v>
      </c>
      <c r="Y14" s="89">
        <f>'[1]HUONG TRACH'!$Q12</f>
        <v>1.1900000000000002</v>
      </c>
      <c r="Z14" s="89">
        <f>'[1]HUONG GIANG'!$Q12</f>
        <v>0.65</v>
      </c>
    </row>
    <row r="15" spans="1:38" s="90" customFormat="1" ht="18" customHeight="1">
      <c r="A15" s="87" t="s">
        <v>3</v>
      </c>
      <c r="B15" s="87" t="s">
        <v>10</v>
      </c>
      <c r="C15" s="88" t="s">
        <v>50</v>
      </c>
      <c r="D15" s="89">
        <f>'[1]H08-CC HUYEN'!Q12</f>
        <v>0</v>
      </c>
      <c r="E15" s="89">
        <f>'[1]TT HUONG KHE'!$Q13</f>
        <v>0</v>
      </c>
      <c r="F15" s="89">
        <f>'[1]PHUONG MY'!$Q13</f>
        <v>0</v>
      </c>
      <c r="G15" s="89">
        <f>'[1]HA LINH'!$Q13</f>
        <v>0</v>
      </c>
      <c r="H15" s="89">
        <f>'[1]HUONG THUY'!$Q13</f>
        <v>0</v>
      </c>
      <c r="I15" s="89">
        <f>'[1]HOA HAI'!$Q13</f>
        <v>0</v>
      </c>
      <c r="J15" s="89">
        <f>'[1]PHUONG DIEN'!$Q13</f>
        <v>0</v>
      </c>
      <c r="K15" s="89">
        <f>'[1]PHUC DONG'!$Q13</f>
        <v>0</v>
      </c>
      <c r="L15" s="89">
        <f>'[1]LOC YEN'!$Q13</f>
        <v>0</v>
      </c>
      <c r="M15" s="89">
        <f>'[1]HUONG BINH'!$Q13</f>
        <v>0</v>
      </c>
      <c r="N15" s="89">
        <f>'[1]HUONG LONG'!$Q13</f>
        <v>0</v>
      </c>
      <c r="O15" s="89">
        <f>'[1]PHU GIA'!$Q13</f>
        <v>0</v>
      </c>
      <c r="P15" s="89">
        <f>'[1]GIA PHO'!$Q13</f>
        <v>0</v>
      </c>
      <c r="Q15" s="89">
        <f>'[1]PHU PHONG'!$Q13</f>
        <v>0</v>
      </c>
      <c r="R15" s="89">
        <f>'[1]HUONG DO'!$Q13</f>
        <v>0</v>
      </c>
      <c r="S15" s="89">
        <f>'[1]HUONG VINH'!$Q13</f>
        <v>0</v>
      </c>
      <c r="T15" s="89">
        <f>'[1]HUONG XUAN'!$Q13</f>
        <v>0</v>
      </c>
      <c r="U15" s="89">
        <f>'[1]PHUC TRACH'!$Q13</f>
        <v>0</v>
      </c>
      <c r="V15" s="89">
        <f>'[1]HUONG TRA'!$Q13</f>
        <v>0</v>
      </c>
      <c r="W15" s="89">
        <f>'[1]HUONG LAM'!$Q13</f>
        <v>0</v>
      </c>
      <c r="X15" s="89">
        <f>'[1]HUONG LIEN'!$Q13</f>
        <v>0</v>
      </c>
      <c r="Y15" s="89">
        <f>'[1]HUONG TRACH'!$Q13</f>
        <v>0</v>
      </c>
      <c r="Z15" s="89">
        <f>'[1]HUONG GIANG'!$Q13</f>
        <v>0</v>
      </c>
    </row>
    <row r="16" spans="1:38" s="90" customFormat="1" ht="18" customHeight="1">
      <c r="A16" s="87" t="s">
        <v>4</v>
      </c>
      <c r="B16" s="87" t="s">
        <v>11</v>
      </c>
      <c r="C16" s="88" t="s">
        <v>51</v>
      </c>
      <c r="D16" s="89">
        <f>'[1]H08-CC HUYEN'!Q13</f>
        <v>10.1</v>
      </c>
      <c r="E16" s="89">
        <f>'[1]TT HUONG KHE'!$Q14</f>
        <v>0</v>
      </c>
      <c r="F16" s="89">
        <f>'[1]PHUONG MY'!$Q14</f>
        <v>0</v>
      </c>
      <c r="G16" s="89">
        <f>'[1]HA LINH'!$Q14</f>
        <v>0</v>
      </c>
      <c r="H16" s="89">
        <f>'[1]HUONG THUY'!$Q14</f>
        <v>0</v>
      </c>
      <c r="I16" s="89">
        <f>'[1]HOA HAI'!$Q14</f>
        <v>10.1</v>
      </c>
      <c r="J16" s="89">
        <f>'[1]PHUONG DIEN'!$Q14</f>
        <v>0</v>
      </c>
      <c r="K16" s="89">
        <f>'[1]PHUC DONG'!$Q14</f>
        <v>0</v>
      </c>
      <c r="L16" s="89">
        <f>'[1]LOC YEN'!$Q14</f>
        <v>0</v>
      </c>
      <c r="M16" s="89">
        <f>'[1]HUONG BINH'!$Q14</f>
        <v>0</v>
      </c>
      <c r="N16" s="89">
        <f>'[1]HUONG LONG'!$Q14</f>
        <v>0</v>
      </c>
      <c r="O16" s="89">
        <f>'[1]PHU GIA'!$Q14</f>
        <v>0</v>
      </c>
      <c r="P16" s="89">
        <f>'[1]GIA PHO'!$Q14</f>
        <v>0</v>
      </c>
      <c r="Q16" s="89">
        <f>'[1]PHU PHONG'!$Q14</f>
        <v>0</v>
      </c>
      <c r="R16" s="89">
        <f>'[1]HUONG DO'!$Q14</f>
        <v>0</v>
      </c>
      <c r="S16" s="89">
        <f>'[1]HUONG VINH'!$Q14</f>
        <v>0</v>
      </c>
      <c r="T16" s="89">
        <f>'[1]HUONG XUAN'!$Q14</f>
        <v>0</v>
      </c>
      <c r="U16" s="89">
        <f>'[1]PHUC TRACH'!$Q14</f>
        <v>0</v>
      </c>
      <c r="V16" s="89">
        <f>'[1]HUONG TRA'!$Q14</f>
        <v>0</v>
      </c>
      <c r="W16" s="89">
        <f>'[1]HUONG LAM'!$Q14</f>
        <v>0</v>
      </c>
      <c r="X16" s="89">
        <f>'[1]HUONG LIEN'!$Q14</f>
        <v>0</v>
      </c>
      <c r="Y16" s="89">
        <f>'[1]HUONG TRACH'!$Q14</f>
        <v>0</v>
      </c>
      <c r="Z16" s="89">
        <f>'[1]HUONG GIANG'!$Q14</f>
        <v>0</v>
      </c>
    </row>
    <row r="17" spans="1:26" s="12" customFormat="1" ht="18" customHeight="1">
      <c r="A17" s="87" t="s">
        <v>32</v>
      </c>
      <c r="B17" s="87" t="s">
        <v>31</v>
      </c>
      <c r="C17" s="88" t="s">
        <v>52</v>
      </c>
      <c r="D17" s="89">
        <f>'[1]H08-CC HUYEN'!Q14</f>
        <v>78.820000000000007</v>
      </c>
      <c r="E17" s="89">
        <f>'[1]TT HUONG KHE'!$Q15</f>
        <v>0</v>
      </c>
      <c r="F17" s="89">
        <f>'[1]PHUONG MY'!$Q15</f>
        <v>5.0999999999999996</v>
      </c>
      <c r="G17" s="89">
        <f>'[1]HA LINH'!$Q15</f>
        <v>0.11</v>
      </c>
      <c r="H17" s="89">
        <f>'[1]HUONG THUY'!$Q15</f>
        <v>0</v>
      </c>
      <c r="I17" s="89">
        <f>'[1]HOA HAI'!$Q15</f>
        <v>13</v>
      </c>
      <c r="J17" s="89">
        <f>'[1]PHUONG DIEN'!$Q15</f>
        <v>0.03</v>
      </c>
      <c r="K17" s="89">
        <f>'[1]PHUC DONG'!$Q15</f>
        <v>0</v>
      </c>
      <c r="L17" s="89">
        <f>'[1]LOC YEN'!$Q15</f>
        <v>1.6</v>
      </c>
      <c r="M17" s="89">
        <f>'[1]HUONG BINH'!$Q15</f>
        <v>2</v>
      </c>
      <c r="N17" s="89">
        <f>'[1]HUONG LONG'!$Q15</f>
        <v>22.5</v>
      </c>
      <c r="O17" s="89">
        <f>'[1]PHU GIA'!$Q15</f>
        <v>5</v>
      </c>
      <c r="P17" s="89">
        <f>'[1]GIA PHO'!$Q15</f>
        <v>13.35</v>
      </c>
      <c r="Q17" s="89">
        <f>'[1]PHU PHONG'!$Q15</f>
        <v>0</v>
      </c>
      <c r="R17" s="89">
        <f>'[1]HUONG DO'!$Q15</f>
        <v>0</v>
      </c>
      <c r="S17" s="89">
        <f>'[1]HUONG VINH'!$Q15</f>
        <v>9.3000000000000007</v>
      </c>
      <c r="T17" s="89">
        <f>'[1]HUONG XUAN'!$Q15</f>
        <v>3.5</v>
      </c>
      <c r="U17" s="89">
        <f>'[1]PHUC TRACH'!$Q15</f>
        <v>0.03</v>
      </c>
      <c r="V17" s="89">
        <f>'[1]HUONG TRA'!$Q15</f>
        <v>0</v>
      </c>
      <c r="W17" s="89">
        <f>'[1]HUONG LAM'!$Q15</f>
        <v>3.3</v>
      </c>
      <c r="X17" s="89">
        <f>'[1]HUONG LIEN'!$Q15</f>
        <v>0</v>
      </c>
      <c r="Y17" s="89">
        <f>'[1]HUONG TRACH'!$Q15</f>
        <v>0</v>
      </c>
      <c r="Z17" s="89">
        <f>'[1]HUONG GIANG'!$Q15</f>
        <v>0</v>
      </c>
    </row>
    <row r="18" spans="1:26" s="12" customFormat="1" ht="18" customHeight="1">
      <c r="A18" s="87" t="s">
        <v>33</v>
      </c>
      <c r="B18" s="87" t="s">
        <v>121</v>
      </c>
      <c r="C18" s="88" t="s">
        <v>56</v>
      </c>
      <c r="D18" s="89">
        <f>'[1]H08-CC HUYEN'!Q15</f>
        <v>0.6</v>
      </c>
      <c r="E18" s="89">
        <f>'[1]TT HUONG KHE'!$Q16</f>
        <v>0</v>
      </c>
      <c r="F18" s="89">
        <f>'[1]PHUONG MY'!$Q16</f>
        <v>0</v>
      </c>
      <c r="G18" s="89">
        <f>'[1]HA LINH'!$Q16</f>
        <v>0</v>
      </c>
      <c r="H18" s="89">
        <f>'[1]HUONG THUY'!$Q16</f>
        <v>0</v>
      </c>
      <c r="I18" s="89">
        <f>'[1]HOA HAI'!$Q16</f>
        <v>0.5</v>
      </c>
      <c r="J18" s="89">
        <f>'[1]PHUONG DIEN'!$Q16</f>
        <v>0</v>
      </c>
      <c r="K18" s="89">
        <f>'[1]PHUC DONG'!$Q16</f>
        <v>0</v>
      </c>
      <c r="L18" s="89">
        <f>'[1]LOC YEN'!$Q16</f>
        <v>0</v>
      </c>
      <c r="M18" s="89">
        <f>'[1]HUONG BINH'!$Q16</f>
        <v>0</v>
      </c>
      <c r="N18" s="89">
        <f>'[1]HUONG LONG'!$Q16</f>
        <v>0</v>
      </c>
      <c r="O18" s="89">
        <f>'[1]PHU GIA'!$Q16</f>
        <v>0</v>
      </c>
      <c r="P18" s="89">
        <f>'[1]GIA PHO'!$Q16</f>
        <v>0</v>
      </c>
      <c r="Q18" s="89">
        <f>'[1]PHU PHONG'!$Q16</f>
        <v>0</v>
      </c>
      <c r="R18" s="89">
        <f>'[1]HUONG DO'!$Q16</f>
        <v>0</v>
      </c>
      <c r="S18" s="89">
        <f>'[1]HUONG VINH'!$Q16</f>
        <v>0</v>
      </c>
      <c r="T18" s="89">
        <f>'[1]HUONG XUAN'!$Q16</f>
        <v>0</v>
      </c>
      <c r="U18" s="89">
        <f>'[1]PHUC TRACH'!$Q16</f>
        <v>0</v>
      </c>
      <c r="V18" s="89">
        <f>'[1]HUONG TRA'!$Q16</f>
        <v>0.1</v>
      </c>
      <c r="W18" s="89">
        <f>'[1]HUONG LAM'!$Q16</f>
        <v>0</v>
      </c>
      <c r="X18" s="89">
        <f>'[1]HUONG LIEN'!$Q16</f>
        <v>0</v>
      </c>
      <c r="Y18" s="89">
        <f>'[1]HUONG TRACH'!$Q16</f>
        <v>0</v>
      </c>
      <c r="Z18" s="89">
        <f>'[1]HUONG GIANG'!$Q16</f>
        <v>0</v>
      </c>
    </row>
    <row r="19" spans="1:26" s="12" customFormat="1" ht="18" customHeight="1">
      <c r="A19" s="87" t="s">
        <v>42</v>
      </c>
      <c r="B19" s="87" t="s">
        <v>40</v>
      </c>
      <c r="C19" s="88" t="s">
        <v>57</v>
      </c>
      <c r="D19" s="89">
        <f>'[1]H08-CC HUYEN'!Q16</f>
        <v>0</v>
      </c>
      <c r="E19" s="89">
        <f>'[1]TT HUONG KHE'!$Q17</f>
        <v>0</v>
      </c>
      <c r="F19" s="89">
        <f>'[1]PHUONG MY'!$Q17</f>
        <v>0</v>
      </c>
      <c r="G19" s="89">
        <f>'[1]HA LINH'!$Q17</f>
        <v>0</v>
      </c>
      <c r="H19" s="89">
        <f>'[1]HUONG THUY'!$Q17</f>
        <v>0</v>
      </c>
      <c r="I19" s="89">
        <f>'[1]HOA HAI'!$Q17</f>
        <v>0</v>
      </c>
      <c r="J19" s="89">
        <f>'[1]PHUONG DIEN'!$Q17</f>
        <v>0</v>
      </c>
      <c r="K19" s="89">
        <f>'[1]PHUC DONG'!$Q17</f>
        <v>0</v>
      </c>
      <c r="L19" s="89">
        <f>'[1]LOC YEN'!$Q17</f>
        <v>0</v>
      </c>
      <c r="M19" s="89">
        <f>'[1]HUONG BINH'!$Q17</f>
        <v>0</v>
      </c>
      <c r="N19" s="89">
        <f>'[1]HUONG LONG'!$Q17</f>
        <v>0</v>
      </c>
      <c r="O19" s="89">
        <f>'[1]PHU GIA'!$Q17</f>
        <v>0</v>
      </c>
      <c r="P19" s="89">
        <f>'[1]GIA PHO'!$Q17</f>
        <v>0</v>
      </c>
      <c r="Q19" s="89">
        <f>'[1]PHU PHONG'!$Q17</f>
        <v>0</v>
      </c>
      <c r="R19" s="89">
        <f>'[1]HUONG DO'!$Q17</f>
        <v>0</v>
      </c>
      <c r="S19" s="89">
        <f>'[1]HUONG VINH'!$Q17</f>
        <v>0</v>
      </c>
      <c r="T19" s="89">
        <f>'[1]HUONG XUAN'!$Q17</f>
        <v>0</v>
      </c>
      <c r="U19" s="89">
        <f>'[1]PHUC TRACH'!$Q17</f>
        <v>0</v>
      </c>
      <c r="V19" s="89">
        <f>'[1]HUONG TRA'!$Q17</f>
        <v>0</v>
      </c>
      <c r="W19" s="89">
        <f>'[1]HUONG LAM'!$Q17</f>
        <v>0</v>
      </c>
      <c r="X19" s="89">
        <f>'[1]HUONG LIEN'!$Q17</f>
        <v>0</v>
      </c>
      <c r="Y19" s="89">
        <f>'[1]HUONG TRACH'!$Q17</f>
        <v>0</v>
      </c>
      <c r="Z19" s="89">
        <f>'[1]HUONG GIANG'!$Q17</f>
        <v>0</v>
      </c>
    </row>
    <row r="20" spans="1:26" s="12" customFormat="1" ht="18" customHeight="1">
      <c r="A20" s="87" t="s">
        <v>146</v>
      </c>
      <c r="B20" s="87" t="s">
        <v>46</v>
      </c>
      <c r="C20" s="88" t="s">
        <v>154</v>
      </c>
      <c r="D20" s="89">
        <f>'[1]H08-CC HUYEN'!Q17</f>
        <v>0</v>
      </c>
      <c r="E20" s="89">
        <f>'[1]TT HUONG KHE'!$Q18</f>
        <v>0</v>
      </c>
      <c r="F20" s="89">
        <f>'[1]PHUONG MY'!$Q18</f>
        <v>0</v>
      </c>
      <c r="G20" s="89">
        <f>'[1]HA LINH'!$Q18</f>
        <v>0</v>
      </c>
      <c r="H20" s="89">
        <f>'[1]HUONG THUY'!$Q18</f>
        <v>0</v>
      </c>
      <c r="I20" s="89">
        <f>'[1]HOA HAI'!$Q18</f>
        <v>0</v>
      </c>
      <c r="J20" s="89">
        <f>'[1]PHUONG DIEN'!$Q18</f>
        <v>0</v>
      </c>
      <c r="K20" s="89">
        <f>'[1]PHUC DONG'!$Q18</f>
        <v>0</v>
      </c>
      <c r="L20" s="89">
        <f>'[1]LOC YEN'!$Q18</f>
        <v>0</v>
      </c>
      <c r="M20" s="89">
        <f>'[1]HUONG BINH'!$Q18</f>
        <v>0</v>
      </c>
      <c r="N20" s="89">
        <f>'[1]HUONG LONG'!$Q18</f>
        <v>0</v>
      </c>
      <c r="O20" s="89">
        <f>'[1]PHU GIA'!$Q18</f>
        <v>0</v>
      </c>
      <c r="P20" s="89">
        <f>'[1]GIA PHO'!$Q18</f>
        <v>0</v>
      </c>
      <c r="Q20" s="89">
        <f>'[1]PHU PHONG'!$Q18</f>
        <v>0</v>
      </c>
      <c r="R20" s="89">
        <f>'[1]HUONG DO'!$Q18</f>
        <v>0</v>
      </c>
      <c r="S20" s="89">
        <f>'[1]HUONG VINH'!$Q18</f>
        <v>0</v>
      </c>
      <c r="T20" s="89">
        <f>'[1]HUONG XUAN'!$Q18</f>
        <v>0</v>
      </c>
      <c r="U20" s="89">
        <f>'[1]PHUC TRACH'!$Q18</f>
        <v>0</v>
      </c>
      <c r="V20" s="89">
        <f>'[1]HUONG TRA'!$Q18</f>
        <v>0</v>
      </c>
      <c r="W20" s="89">
        <f>'[1]HUONG LAM'!$Q18</f>
        <v>0</v>
      </c>
      <c r="X20" s="89">
        <f>'[1]HUONG LIEN'!$Q18</f>
        <v>0</v>
      </c>
      <c r="Y20" s="89">
        <f>'[1]HUONG TRACH'!$Q18</f>
        <v>0</v>
      </c>
      <c r="Z20" s="89">
        <f>'[1]HUONG GIANG'!$Q18</f>
        <v>0</v>
      </c>
    </row>
    <row r="21" spans="1:26" s="12" customFormat="1" ht="18" customHeight="1">
      <c r="A21" s="94">
        <v>2</v>
      </c>
      <c r="B21" s="94" t="s">
        <v>64</v>
      </c>
      <c r="C21" s="9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s="96" customFormat="1" ht="18" customHeight="1">
      <c r="A22" s="91"/>
      <c r="B22" s="91" t="s">
        <v>34</v>
      </c>
      <c r="C22" s="92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s="12" customFormat="1" ht="18" customHeight="1">
      <c r="A23" s="87" t="s">
        <v>16</v>
      </c>
      <c r="B23" s="87" t="s">
        <v>113</v>
      </c>
      <c r="C23" s="88" t="s">
        <v>97</v>
      </c>
      <c r="D23" s="89">
        <f>'[1]H08-CC HUYEN'!J7</f>
        <v>0</v>
      </c>
      <c r="E23" s="89">
        <f>'[1]TT HUONG KHE'!$J8</f>
        <v>0</v>
      </c>
      <c r="F23" s="89">
        <f>'[1]PHUONG MY'!$J8</f>
        <v>0</v>
      </c>
      <c r="G23" s="89">
        <f>'[1]HA LINH'!$J8</f>
        <v>0</v>
      </c>
      <c r="H23" s="89">
        <f>'[1]HUONG THUY'!$J8</f>
        <v>0</v>
      </c>
      <c r="I23" s="89">
        <f>'[1]HOA HAI'!$J8</f>
        <v>0</v>
      </c>
      <c r="J23" s="89">
        <f>'[1]PHUONG DIEN'!$J8</f>
        <v>0</v>
      </c>
      <c r="K23" s="89">
        <f>'[1]PHUC DONG'!$J8</f>
        <v>0</v>
      </c>
      <c r="L23" s="89">
        <f>'[1]LOC YEN'!$J8</f>
        <v>0</v>
      </c>
      <c r="M23" s="89">
        <f>'[1]HUONG BINH'!$J8</f>
        <v>0</v>
      </c>
      <c r="N23" s="89">
        <f>'[1]HUONG LONG'!$J8</f>
        <v>0</v>
      </c>
      <c r="O23" s="89">
        <f>'[1]PHU GIA'!$J8</f>
        <v>0</v>
      </c>
      <c r="P23" s="89">
        <f>'[1]GIA PHO'!$J8</f>
        <v>0</v>
      </c>
      <c r="Q23" s="89">
        <f>'[1]PHU PHONG'!$J8</f>
        <v>0</v>
      </c>
      <c r="R23" s="89">
        <f>'[1]HUONG DO'!$J8</f>
        <v>0</v>
      </c>
      <c r="S23" s="89">
        <f>'[1]HUONG VINH'!$J8</f>
        <v>0</v>
      </c>
      <c r="T23" s="89">
        <f>'[1]HUONG XUAN'!$J8</f>
        <v>0</v>
      </c>
      <c r="U23" s="89">
        <f>'[1]PHUC TRACH'!$J8</f>
        <v>0</v>
      </c>
      <c r="V23" s="89">
        <f>'[1]HUONG TRA'!$J8</f>
        <v>0</v>
      </c>
      <c r="W23" s="89">
        <f>'[1]HUONG LAM'!$J8</f>
        <v>0</v>
      </c>
      <c r="X23" s="89">
        <f>'[1]HUONG LIEN'!$J8</f>
        <v>0</v>
      </c>
      <c r="Y23" s="89">
        <f>'[1]HUONG TRACH'!$J8</f>
        <v>0</v>
      </c>
      <c r="Z23" s="89">
        <f>'[1]HUONG GIANG'!$J8</f>
        <v>0</v>
      </c>
    </row>
    <row r="24" spans="1:26" s="12" customFormat="1" ht="18" customHeight="1">
      <c r="A24" s="87" t="s">
        <v>5</v>
      </c>
      <c r="B24" s="87" t="s">
        <v>117</v>
      </c>
      <c r="C24" s="88" t="s">
        <v>98</v>
      </c>
      <c r="D24" s="89">
        <f>SUM('[1]H08-CC HUYEN'!$K$7:$M$7)</f>
        <v>0</v>
      </c>
      <c r="E24" s="89">
        <f>SUM('[1]TT HUONG KHE'!$K$8:$M$8)</f>
        <v>0</v>
      </c>
      <c r="F24" s="89">
        <f>SUM('[1]PHUONG MY'!$K$8:$M$8)</f>
        <v>0</v>
      </c>
      <c r="G24" s="89">
        <f>SUM('[1]HA LINH'!$K$8:$M$8)</f>
        <v>0</v>
      </c>
      <c r="H24" s="89">
        <f>SUM('[1]HUONG THUY'!$K$8:$M$8)</f>
        <v>0</v>
      </c>
      <c r="I24" s="89">
        <f>SUM('[1]HOA HAI'!$K$8:$M$8)</f>
        <v>0</v>
      </c>
      <c r="J24" s="89">
        <f>SUM('[1]PHUONG DIEN'!$K$8:$M$8)</f>
        <v>0</v>
      </c>
      <c r="K24" s="89">
        <f>SUM('[1]PHUC DONG'!$K$8:$M$8)</f>
        <v>0</v>
      </c>
      <c r="L24" s="89">
        <f>SUM('[1]LOC YEN'!$K$8:$M$8)</f>
        <v>0</v>
      </c>
      <c r="M24" s="89">
        <f>SUM('[1]HUONG BINH'!$K$8:$M$8)</f>
        <v>0</v>
      </c>
      <c r="N24" s="89">
        <f>SUM('[1]HUONG LONG'!$K$8:$M$8)</f>
        <v>0</v>
      </c>
      <c r="O24" s="89">
        <f>SUM('[1]PHU GIA'!$K$8:$M$8)</f>
        <v>0</v>
      </c>
      <c r="P24" s="89">
        <f>SUM('[1]GIA PHO'!$K$8:$M$8)</f>
        <v>0</v>
      </c>
      <c r="Q24" s="89">
        <f>SUM('[1]PHU PHONG'!$K$8:$M$8)</f>
        <v>0</v>
      </c>
      <c r="R24" s="89">
        <f>SUM('[1]HUONG DO'!$K$8:$M$8)</f>
        <v>0</v>
      </c>
      <c r="S24" s="89">
        <f>SUM('[1]HUONG VINH'!$K$8:$M$8)</f>
        <v>0</v>
      </c>
      <c r="T24" s="89">
        <f>SUM('[1]HUONG XUAN'!$K$8:$M$8)</f>
        <v>0</v>
      </c>
      <c r="U24" s="89">
        <f>SUM('[1]PHUC TRACH'!$K$8:$M$8)</f>
        <v>0</v>
      </c>
      <c r="V24" s="89">
        <f>SUM('[1]HUONG TRA'!$K$8:$M$8)</f>
        <v>0</v>
      </c>
      <c r="W24" s="89">
        <f>SUM('[1]HUONG LAM'!$K$8:$M$8)</f>
        <v>0</v>
      </c>
      <c r="X24" s="89">
        <f>SUM('[1]HUONG LIEN'!$K$8:$M$8)</f>
        <v>0</v>
      </c>
      <c r="Y24" s="89">
        <f>SUM('[1]HUONG TRACH'!$K$8:$M$8)</f>
        <v>0</v>
      </c>
      <c r="Z24" s="89">
        <f>SUM('[1]HUONG GIANG'!$K$8:$M$8)</f>
        <v>0</v>
      </c>
    </row>
    <row r="25" spans="1:26" s="12" customFormat="1" ht="18" customHeight="1">
      <c r="A25" s="87" t="s">
        <v>6</v>
      </c>
      <c r="B25" s="87" t="s">
        <v>114</v>
      </c>
      <c r="C25" s="88" t="s">
        <v>99</v>
      </c>
      <c r="D25" s="89">
        <f>'[1]H08-CC HUYEN'!$N$7</f>
        <v>0</v>
      </c>
      <c r="E25" s="89">
        <f>'[1]TT HUONG KHE'!$N$8</f>
        <v>0</v>
      </c>
      <c r="F25" s="89">
        <f>'[1]PHUONG MY'!$N$8</f>
        <v>0</v>
      </c>
      <c r="G25" s="89">
        <f>'[1]HA LINH'!$N$8</f>
        <v>0</v>
      </c>
      <c r="H25" s="89">
        <f>'[1]HUONG THUY'!$N$8</f>
        <v>0</v>
      </c>
      <c r="I25" s="89">
        <f>'[1]HOA HAI'!$N$8</f>
        <v>0</v>
      </c>
      <c r="J25" s="89">
        <f>'[1]PHUONG DIEN'!$N$8</f>
        <v>0</v>
      </c>
      <c r="K25" s="89">
        <f>'[1]PHUC DONG'!$N$8</f>
        <v>0</v>
      </c>
      <c r="L25" s="89">
        <f>'[1]LOC YEN'!$N$8</f>
        <v>0</v>
      </c>
      <c r="M25" s="89">
        <f>'[1]HUONG BINH'!$N$8</f>
        <v>0</v>
      </c>
      <c r="N25" s="89">
        <f>'[1]HUONG LONG'!$N$8</f>
        <v>0</v>
      </c>
      <c r="O25" s="89">
        <f>'[1]PHU GIA'!$N$8</f>
        <v>0</v>
      </c>
      <c r="P25" s="89">
        <f>'[1]GIA PHO'!$N$8</f>
        <v>0</v>
      </c>
      <c r="Q25" s="89">
        <f>'[1]PHU PHONG'!$N$8</f>
        <v>0</v>
      </c>
      <c r="R25" s="89">
        <f>'[1]HUONG DO'!$N$8</f>
        <v>0</v>
      </c>
      <c r="S25" s="89">
        <f>'[1]HUONG VINH'!$N$8</f>
        <v>0</v>
      </c>
      <c r="T25" s="89">
        <f>'[1]HUONG XUAN'!$N$8</f>
        <v>0</v>
      </c>
      <c r="U25" s="89">
        <f>'[1]PHUC TRACH'!$N$8</f>
        <v>0</v>
      </c>
      <c r="V25" s="89">
        <f>'[1]HUONG TRA'!$N$8</f>
        <v>0</v>
      </c>
      <c r="W25" s="89">
        <f>'[1]HUONG LAM'!$N$8</f>
        <v>0</v>
      </c>
      <c r="X25" s="89">
        <f>'[1]HUONG LIEN'!$N$8</f>
        <v>0</v>
      </c>
      <c r="Y25" s="89">
        <f>'[1]HUONG TRACH'!$N$8</f>
        <v>0</v>
      </c>
      <c r="Z25" s="89">
        <f>'[1]HUONG GIANG'!$N$8</f>
        <v>0</v>
      </c>
    </row>
    <row r="26" spans="1:26" s="12" customFormat="1" ht="18" customHeight="1">
      <c r="A26" s="87" t="s">
        <v>7</v>
      </c>
      <c r="B26" s="87" t="s">
        <v>115</v>
      </c>
      <c r="C26" s="88" t="s">
        <v>94</v>
      </c>
      <c r="D26" s="89">
        <f>'[1]H08-CC HUYEN'!$O$7</f>
        <v>0</v>
      </c>
      <c r="E26" s="89">
        <f>'[1]TT HUONG KHE'!$O$8</f>
        <v>0</v>
      </c>
      <c r="F26" s="89">
        <f>'[1]PHUONG MY'!$O$8</f>
        <v>0</v>
      </c>
      <c r="G26" s="89">
        <f>'[1]HA LINH'!$O$8</f>
        <v>0</v>
      </c>
      <c r="H26" s="89">
        <f>'[1]HUONG THUY'!$O$8</f>
        <v>0</v>
      </c>
      <c r="I26" s="89">
        <f>'[1]HOA HAI'!$O$8</f>
        <v>0</v>
      </c>
      <c r="J26" s="89">
        <f>'[1]PHUONG DIEN'!$O$8</f>
        <v>0</v>
      </c>
      <c r="K26" s="89">
        <f>'[1]PHUC DONG'!$O$8</f>
        <v>0</v>
      </c>
      <c r="L26" s="89">
        <f>'[1]LOC YEN'!$O$8</f>
        <v>0</v>
      </c>
      <c r="M26" s="89">
        <f>'[1]HUONG BINH'!$O$8</f>
        <v>0</v>
      </c>
      <c r="N26" s="89">
        <f>'[1]HUONG LONG'!$O$8</f>
        <v>0</v>
      </c>
      <c r="O26" s="89">
        <f>'[1]PHU GIA'!$O$8</f>
        <v>0</v>
      </c>
      <c r="P26" s="89">
        <f>'[1]GIA PHO'!$O$8</f>
        <v>0</v>
      </c>
      <c r="Q26" s="89">
        <f>'[1]PHU PHONG'!$O$8</f>
        <v>0</v>
      </c>
      <c r="R26" s="89">
        <f>'[1]HUONG DO'!$O$8</f>
        <v>0</v>
      </c>
      <c r="S26" s="89">
        <f>'[1]HUONG VINH'!$O$8</f>
        <v>0</v>
      </c>
      <c r="T26" s="89">
        <f>'[1]HUONG XUAN'!$O$8</f>
        <v>0</v>
      </c>
      <c r="U26" s="89">
        <f>'[1]PHUC TRACH'!$O$8</f>
        <v>0</v>
      </c>
      <c r="V26" s="89">
        <f>'[1]HUONG TRA'!$O$8</f>
        <v>0</v>
      </c>
      <c r="W26" s="89">
        <f>'[1]HUONG LAM'!$O$8</f>
        <v>0</v>
      </c>
      <c r="X26" s="89">
        <f>'[1]HUONG LIEN'!$O$8</f>
        <v>0</v>
      </c>
      <c r="Y26" s="89">
        <f>'[1]HUONG TRACH'!$O$8</f>
        <v>0</v>
      </c>
      <c r="Z26" s="89">
        <f>'[1]HUONG GIANG'!$O$8</f>
        <v>0</v>
      </c>
    </row>
    <row r="27" spans="1:26" s="12" customFormat="1" ht="18" customHeight="1">
      <c r="A27" s="87" t="s">
        <v>8</v>
      </c>
      <c r="B27" s="87" t="s">
        <v>122</v>
      </c>
      <c r="C27" s="88" t="s">
        <v>109</v>
      </c>
      <c r="D27" s="89">
        <f>'[1]H08-CC HUYEN'!$N$10</f>
        <v>0</v>
      </c>
      <c r="E27" s="89">
        <f>'[1]TT HUONG KHE'!$N$11</f>
        <v>0</v>
      </c>
      <c r="F27" s="89">
        <f>'[1]PHUONG MY'!$N$11</f>
        <v>0</v>
      </c>
      <c r="G27" s="89">
        <f>'[1]HA LINH'!$N$11</f>
        <v>0</v>
      </c>
      <c r="H27" s="89">
        <f>'[1]HUONG THUY'!$N$11</f>
        <v>0</v>
      </c>
      <c r="I27" s="89">
        <f>'[1]HOA HAI'!$N$11</f>
        <v>0</v>
      </c>
      <c r="J27" s="89">
        <f>'[1]PHUONG DIEN'!$N$11</f>
        <v>0</v>
      </c>
      <c r="K27" s="89">
        <f>'[1]PHUC DONG'!$N$11</f>
        <v>0</v>
      </c>
      <c r="L27" s="89">
        <f>'[1]LOC YEN'!$N$11</f>
        <v>0</v>
      </c>
      <c r="M27" s="89">
        <f>'[1]HUONG BINH'!$N$11</f>
        <v>0</v>
      </c>
      <c r="N27" s="89">
        <f>'[1]HUONG LONG'!$N$11</f>
        <v>0</v>
      </c>
      <c r="O27" s="89">
        <f>'[1]PHU GIA'!$N$11</f>
        <v>0</v>
      </c>
      <c r="P27" s="89">
        <f>'[1]GIA PHO'!$N$11</f>
        <v>0</v>
      </c>
      <c r="Q27" s="89">
        <f>'[1]PHU PHONG'!$N$11</f>
        <v>0</v>
      </c>
      <c r="R27" s="89">
        <f>'[1]HUONG DO'!$N$11</f>
        <v>0</v>
      </c>
      <c r="S27" s="89">
        <f>'[1]HUONG VINH'!$N$11</f>
        <v>0</v>
      </c>
      <c r="T27" s="89">
        <f>'[1]HUONG XUAN'!$N$11</f>
        <v>0</v>
      </c>
      <c r="U27" s="89">
        <f>'[1]PHUC TRACH'!$N$11</f>
        <v>0</v>
      </c>
      <c r="V27" s="89">
        <f>'[1]HUONG TRA'!$N$11</f>
        <v>0</v>
      </c>
      <c r="W27" s="89">
        <f>'[1]HUONG LAM'!$N$11</f>
        <v>0</v>
      </c>
      <c r="X27" s="89">
        <f>'[1]HUONG LIEN'!$N$11</f>
        <v>0</v>
      </c>
      <c r="Y27" s="89">
        <f>'[1]HUONG TRACH'!$N$11</f>
        <v>0</v>
      </c>
      <c r="Z27" s="89">
        <f>'[1]HUONG GIANG'!$N$11</f>
        <v>0</v>
      </c>
    </row>
    <row r="28" spans="1:26" s="12" customFormat="1" ht="18" customHeight="1">
      <c r="A28" s="87" t="s">
        <v>9</v>
      </c>
      <c r="B28" s="87" t="s">
        <v>116</v>
      </c>
      <c r="C28" s="88" t="s">
        <v>110</v>
      </c>
      <c r="D28" s="89">
        <f>'[1]H08-CC HUYEN'!$O$10</f>
        <v>0</v>
      </c>
      <c r="E28" s="89">
        <f>'[1]TT HUONG KHE'!$O$11</f>
        <v>0</v>
      </c>
      <c r="F28" s="89">
        <f>'[1]PHUONG MY'!$O$11</f>
        <v>0</v>
      </c>
      <c r="G28" s="89">
        <f>'[1]HA LINH'!$O$11</f>
        <v>0</v>
      </c>
      <c r="H28" s="89">
        <f>'[1]HUONG THUY'!$O$11</f>
        <v>0</v>
      </c>
      <c r="I28" s="89">
        <f>'[1]HOA HAI'!$O$11</f>
        <v>0</v>
      </c>
      <c r="J28" s="89">
        <f>'[1]PHUONG DIEN'!$O$11</f>
        <v>0</v>
      </c>
      <c r="K28" s="89">
        <f>'[1]PHUC DONG'!$O$11</f>
        <v>0</v>
      </c>
      <c r="L28" s="89">
        <f>'[1]LOC YEN'!$O$11</f>
        <v>0</v>
      </c>
      <c r="M28" s="89">
        <f>'[1]HUONG BINH'!$O$11</f>
        <v>0</v>
      </c>
      <c r="N28" s="89">
        <f>'[1]HUONG LONG'!$O$11</f>
        <v>0</v>
      </c>
      <c r="O28" s="89">
        <f>'[1]PHU GIA'!$O$11</f>
        <v>0</v>
      </c>
      <c r="P28" s="89">
        <f>'[1]GIA PHO'!$O$11</f>
        <v>0</v>
      </c>
      <c r="Q28" s="89">
        <f>'[1]PHU PHONG'!$O$11</f>
        <v>0</v>
      </c>
      <c r="R28" s="89">
        <f>'[1]HUONG DO'!$O$11</f>
        <v>0</v>
      </c>
      <c r="S28" s="89">
        <f>'[1]HUONG VINH'!$O$11</f>
        <v>0</v>
      </c>
      <c r="T28" s="89">
        <f>'[1]HUONG XUAN'!$O$11</f>
        <v>0</v>
      </c>
      <c r="U28" s="89">
        <f>'[1]PHUC TRACH'!$O$11</f>
        <v>0</v>
      </c>
      <c r="V28" s="89">
        <f>'[1]HUONG TRA'!$O$11</f>
        <v>0</v>
      </c>
      <c r="W28" s="89">
        <f>'[1]HUONG LAM'!$O$11</f>
        <v>0</v>
      </c>
      <c r="X28" s="89">
        <f>'[1]HUONG LIEN'!$O$11</f>
        <v>0</v>
      </c>
      <c r="Y28" s="89">
        <f>'[1]HUONG TRACH'!$O$11</f>
        <v>0</v>
      </c>
      <c r="Z28" s="89">
        <f>'[1]HUONG GIANG'!$O$11</f>
        <v>0</v>
      </c>
    </row>
    <row r="29" spans="1:26" s="12" customFormat="1" ht="18" customHeight="1">
      <c r="A29" s="87" t="s">
        <v>17</v>
      </c>
      <c r="B29" s="87" t="s">
        <v>118</v>
      </c>
      <c r="C29" s="88" t="s">
        <v>155</v>
      </c>
      <c r="D29" s="89">
        <f>SUM('[1]H08-CC HUYEN'!$G$12:$J$12,'[1]H08-CC HUYEN'!$N$12:$P$12)</f>
        <v>0</v>
      </c>
      <c r="E29" s="89">
        <f>SUM('[1]TT HUONG KHE'!$G$13:$J$13,'[1]TT HUONG KHE'!$N$13:$P$13)</f>
        <v>0</v>
      </c>
      <c r="F29" s="89">
        <f>SUM('[1]PHUONG MY'!$G$13:$J$13,'[1]PHUONG MY'!$N$13:$P$13)</f>
        <v>0</v>
      </c>
      <c r="G29" s="89">
        <f>SUM('[1]HA LINH'!$G$13:$J$13,'[1]HA LINH'!$N$13:$P$13)</f>
        <v>0</v>
      </c>
      <c r="H29" s="89">
        <f>SUM('[1]HUONG THUY'!$G$13:$J$13,'[1]HUONG THUY'!$N$13:$P$13)</f>
        <v>0</v>
      </c>
      <c r="I29" s="89">
        <f>SUM('[1]HOA HAI'!$G$13:$J$13,'[1]HOA HAI'!$N$13:$P$13)</f>
        <v>0</v>
      </c>
      <c r="J29" s="89">
        <f>SUM('[1]PHUONG DIEN'!$G$13:$J$13,'[1]PHUONG DIEN'!$N$13:$P$13)</f>
        <v>0</v>
      </c>
      <c r="K29" s="89">
        <f>SUM('[1]PHUC DONG'!$G$13:$J$13,'[1]PHUC DONG'!$N$13:$P$13)</f>
        <v>0</v>
      </c>
      <c r="L29" s="89">
        <f>SUM('[1]LOC YEN'!$G$13:$J$13,'[1]LOC YEN'!$N$13:$P$13)</f>
        <v>0</v>
      </c>
      <c r="M29" s="89">
        <f>SUM('[1]HUONG BINH'!$G$13:$J$13,'[1]HUONG BINH'!$N$13:$P$13)</f>
        <v>0</v>
      </c>
      <c r="N29" s="89">
        <f>SUM('[1]HUONG LONG'!$G$13:$J$13,'[1]HUONG LONG'!$N$13:$P$13)</f>
        <v>0</v>
      </c>
      <c r="O29" s="89">
        <f>SUM('[1]PHU GIA'!$G$13:$J$13,'[1]PHU GIA'!$N$13:$P$13)</f>
        <v>0</v>
      </c>
      <c r="P29" s="89">
        <f>SUM('[1]GIA PHO'!$G$13:$J$13,'[1]GIA PHO'!$N$13:$P$13)</f>
        <v>0</v>
      </c>
      <c r="Q29" s="89">
        <f>SUM('[1]PHU PHONG'!$G$13:$J$13,'[1]PHU PHONG'!$N$13:$P$13)</f>
        <v>0</v>
      </c>
      <c r="R29" s="89">
        <f>SUM('[1]HUONG DO'!$G$13:$J$13,'[1]HUONG DO'!$N$13:$P$13)</f>
        <v>0</v>
      </c>
      <c r="S29" s="89">
        <f>SUM('[1]HUONG VINH'!$G$13:$J$13,'[1]HUONG VINH'!$N$13:$P$13)</f>
        <v>0</v>
      </c>
      <c r="T29" s="89">
        <f>SUM('[1]HUONG XUAN'!$G$13:$J$13,'[1]HUONG XUAN'!$N$13:$P$13)</f>
        <v>0</v>
      </c>
      <c r="U29" s="89">
        <f>SUM('[1]PHUC TRACH'!$G$13:$J$13,'[1]PHUC TRACH'!$N$13:$P$13)</f>
        <v>0</v>
      </c>
      <c r="V29" s="89">
        <f>SUM('[1]HUONG TRA'!$G$13:$J$13,'[1]HUONG TRA'!$N$13:$P$13)</f>
        <v>0</v>
      </c>
      <c r="W29" s="89">
        <f>SUM('[1]HUONG LAM'!$G$13:$J$13,'[1]HUONG LAM'!$N$13:$P$13)</f>
        <v>0</v>
      </c>
      <c r="X29" s="89">
        <f>SUM('[1]HUONG LIEN'!$G$13:$J$13,'[1]HUONG LIEN'!$N$13:$P$13)</f>
        <v>0</v>
      </c>
      <c r="Y29" s="89">
        <f>SUM('[1]HUONG TRACH'!$G$13:$J$13,'[1]HUONG TRACH'!$N$13:$P$13)</f>
        <v>0</v>
      </c>
      <c r="Z29" s="89">
        <f>SUM('[1]HUONG GIANG'!$G$13:$J$13,'[1]HUONG GIANG'!$N$13:$P$13)</f>
        <v>0</v>
      </c>
    </row>
    <row r="30" spans="1:26" s="12" customFormat="1" ht="18" customHeight="1">
      <c r="A30" s="87" t="s">
        <v>18</v>
      </c>
      <c r="B30" s="87" t="s">
        <v>119</v>
      </c>
      <c r="C30" s="88" t="s">
        <v>156</v>
      </c>
      <c r="D30" s="89">
        <f>SUM('[1]H08-CC HUYEN'!$G$13:$J$13,'[1]H08-CC HUYEN'!$N$13:$P$13)</f>
        <v>0</v>
      </c>
      <c r="E30" s="89">
        <f>SUM('[1]TT HUONG KHE'!$G$14:$J$14,'[1]TT HUONG KHE'!$N$14:$P$14)</f>
        <v>0</v>
      </c>
      <c r="F30" s="89">
        <f>SUM('[1]PHUONG MY'!$G$14:$J$14,'[1]PHUONG MY'!$N$14:$P$14)</f>
        <v>0</v>
      </c>
      <c r="G30" s="89">
        <f>SUM('[1]HA LINH'!$G$14:$J$14,'[1]HA LINH'!$N$14:$P$14)</f>
        <v>0</v>
      </c>
      <c r="H30" s="89">
        <f>SUM('[1]HUONG THUY'!$G$14:$J$14,'[1]HUONG THUY'!$N$14:$P$14)</f>
        <v>0</v>
      </c>
      <c r="I30" s="89">
        <f>SUM('[1]HOA HAI'!$G$14:$J$14,'[1]HOA HAI'!$N$14:$P$14)</f>
        <v>0</v>
      </c>
      <c r="J30" s="89">
        <f>SUM('[1]PHUONG DIEN'!$G$14:$J$14,'[1]PHUONG DIEN'!$N$14:$P$14)</f>
        <v>0</v>
      </c>
      <c r="K30" s="89">
        <f>SUM('[1]PHUC DONG'!$G$14:$J$14,'[1]PHUC DONG'!$N$14:$P$14)</f>
        <v>0</v>
      </c>
      <c r="L30" s="89">
        <f>SUM('[1]LOC YEN'!$G$14:$J$14,'[1]LOC YEN'!$N$14:$P$14)</f>
        <v>0</v>
      </c>
      <c r="M30" s="89">
        <f>SUM('[1]HUONG BINH'!$G$14:$J$14,'[1]HUONG BINH'!$N$14:$P$14)</f>
        <v>0</v>
      </c>
      <c r="N30" s="89">
        <f>SUM('[1]HUONG LONG'!$G$14:$J$14,'[1]HUONG LONG'!$N$14:$P$14)</f>
        <v>0</v>
      </c>
      <c r="O30" s="89">
        <f>SUM('[1]PHU GIA'!$G$14:$J$14,'[1]PHU GIA'!$N$14:$P$14)</f>
        <v>0</v>
      </c>
      <c r="P30" s="89">
        <f>SUM('[1]GIA PHO'!$G$14:$J$14,'[1]GIA PHO'!$N$14:$P$14)</f>
        <v>0</v>
      </c>
      <c r="Q30" s="89">
        <f>SUM('[1]PHU PHONG'!$G$14:$J$14,'[1]PHU PHONG'!$N$14:$P$14)</f>
        <v>0</v>
      </c>
      <c r="R30" s="89">
        <f>SUM('[1]HUONG DO'!$G$14:$J$14,'[1]HUONG DO'!$N$14:$P$14)</f>
        <v>0</v>
      </c>
      <c r="S30" s="89">
        <f>SUM('[1]HUONG VINH'!$G$14:$J$14,'[1]HUONG VINH'!$N$14:$P$14)</f>
        <v>0</v>
      </c>
      <c r="T30" s="89">
        <f>SUM('[1]HUONG XUAN'!$G$14:$J$14,'[1]HUONG XUAN'!$N$14:$P$14)</f>
        <v>0</v>
      </c>
      <c r="U30" s="89">
        <f>SUM('[1]PHUC TRACH'!$G$14:$J$14,'[1]PHUC TRACH'!$N$14:$P$14)</f>
        <v>0</v>
      </c>
      <c r="V30" s="89">
        <f>SUM('[1]HUONG TRA'!$G$14:$J$14,'[1]HUONG TRA'!$N$14:$P$14)</f>
        <v>0</v>
      </c>
      <c r="W30" s="89">
        <f>SUM('[1]HUONG LAM'!$G$14:$J$14,'[1]HUONG LAM'!$N$14:$P$14)</f>
        <v>0</v>
      </c>
      <c r="X30" s="89">
        <f>SUM('[1]HUONG LIEN'!$G$14:$J$14,'[1]HUONG LIEN'!$N$14:$P$14)</f>
        <v>0</v>
      </c>
      <c r="Y30" s="89">
        <f>SUM('[1]HUONG TRACH'!$G$14:$J$14,'[1]HUONG TRACH'!$N$14:$P$14)</f>
        <v>0</v>
      </c>
      <c r="Z30" s="89">
        <f>SUM('[1]HUONG GIANG'!$G$14:$J$14,'[1]HUONG GIANG'!$N$14:$P$14)</f>
        <v>0</v>
      </c>
    </row>
    <row r="31" spans="1:26" s="12" customFormat="1" ht="18" customHeight="1">
      <c r="A31" s="87" t="s">
        <v>38</v>
      </c>
      <c r="B31" s="87" t="s">
        <v>120</v>
      </c>
      <c r="C31" s="88" t="s">
        <v>157</v>
      </c>
      <c r="D31" s="89">
        <f>SUM('[1]H08-CC HUYEN'!$G$14:$J$14,'[1]H08-CC HUYEN'!$N$14:$P$14)</f>
        <v>6.4</v>
      </c>
      <c r="E31" s="89">
        <f>SUM('[1]TT HUONG KHE'!$G$15:$J$15,'[1]TT HUONG KHE'!$N$15:$P$15)</f>
        <v>0</v>
      </c>
      <c r="F31" s="89">
        <f>SUM('[1]PHUONG MY'!$G$15:$J$15,'[1]PHUONG MY'!$N$15:$P$15)</f>
        <v>0</v>
      </c>
      <c r="G31" s="89">
        <f>SUM('[1]HA LINH'!$G$15:$J$15,'[1]HA LINH'!$N$15:$P$15)</f>
        <v>3.4</v>
      </c>
      <c r="H31" s="89">
        <f>SUM('[1]HUONG THUY'!$G$15:$J$15,'[1]HUONG THUY'!$N$15:$P$15)</f>
        <v>0</v>
      </c>
      <c r="I31" s="89">
        <f>SUM('[1]HOA HAI'!$G$15:$J$15,'[1]HOA HAI'!$N$15:$P$15)</f>
        <v>0</v>
      </c>
      <c r="J31" s="89">
        <f>SUM('[1]PHUONG DIEN'!$G$15:$J$15,'[1]PHUONG DIEN'!$N$15:$P$15)</f>
        <v>0</v>
      </c>
      <c r="K31" s="89">
        <f>SUM('[1]PHUC DONG'!$G$15:$J$15,'[1]PHUC DONG'!$N$15:$P$15)</f>
        <v>0</v>
      </c>
      <c r="L31" s="89">
        <f>SUM('[1]LOC YEN'!$G$15:$J$15,'[1]LOC YEN'!$N$15:$P$15)</f>
        <v>0</v>
      </c>
      <c r="M31" s="89">
        <f>SUM('[1]HUONG BINH'!$G$15:$J$15,'[1]HUONG BINH'!$N$15:$P$15)</f>
        <v>0</v>
      </c>
      <c r="N31" s="89">
        <f>SUM('[1]HUONG LONG'!$G$15:$J$15,'[1]HUONG LONG'!$N$15:$P$15)</f>
        <v>0</v>
      </c>
      <c r="O31" s="89">
        <f>SUM('[1]PHU GIA'!$G$15:$J$15,'[1]PHU GIA'!$N$15:$P$15)</f>
        <v>0</v>
      </c>
      <c r="P31" s="89">
        <f>SUM('[1]GIA PHO'!$G$15:$J$15,'[1]GIA PHO'!$N$15:$P$15)</f>
        <v>0</v>
      </c>
      <c r="Q31" s="89">
        <f>SUM('[1]PHU PHONG'!$G$15:$J$15,'[1]PHU PHONG'!$N$15:$P$15)</f>
        <v>0</v>
      </c>
      <c r="R31" s="89">
        <f>SUM('[1]HUONG DO'!$G$15:$J$15,'[1]HUONG DO'!$N$15:$P$15)</f>
        <v>0</v>
      </c>
      <c r="S31" s="89">
        <f>SUM('[1]HUONG VINH'!$G$15:$J$15,'[1]HUONG VINH'!$N$15:$P$15)</f>
        <v>0</v>
      </c>
      <c r="T31" s="89">
        <f>SUM('[1]HUONG XUAN'!$G$15:$J$15,'[1]HUONG XUAN'!$N$15:$P$15)</f>
        <v>0</v>
      </c>
      <c r="U31" s="89">
        <f>SUM('[1]PHUC TRACH'!$G$15:$J$15,'[1]PHUC TRACH'!$N$15:$P$15)</f>
        <v>0</v>
      </c>
      <c r="V31" s="89">
        <f>SUM('[1]HUONG TRA'!$G$15:$J$15,'[1]HUONG TRA'!$N$15:$P$15)</f>
        <v>0</v>
      </c>
      <c r="W31" s="89">
        <f>SUM('[1]HUONG LAM'!$G$15:$J$15,'[1]HUONG LAM'!$N$15:$P$15)</f>
        <v>0</v>
      </c>
      <c r="X31" s="89">
        <f>SUM('[1]HUONG LIEN'!$G$15:$J$15,'[1]HUONG LIEN'!$N$15:$P$15)</f>
        <v>0</v>
      </c>
      <c r="Y31" s="89">
        <f>SUM('[1]HUONG TRACH'!$G$15:$J$15,'[1]HUONG TRACH'!$N$15:$P$15)</f>
        <v>3</v>
      </c>
      <c r="Z31" s="89">
        <f>SUM('[1]HUONG GIANG'!$G$15:$J$15,'[1]HUONG GIANG'!$N$15:$P$15)</f>
        <v>0</v>
      </c>
    </row>
    <row r="32" spans="1:26" s="12" customFormat="1" ht="18" customHeight="1">
      <c r="A32" s="97" t="s">
        <v>111</v>
      </c>
      <c r="B32" s="97" t="s">
        <v>95</v>
      </c>
      <c r="C32" s="98" t="s">
        <v>96</v>
      </c>
      <c r="D32" s="89">
        <f>SUM('[1]H08-CC HUYEN'!$AD$18:$AE$18)</f>
        <v>3.72</v>
      </c>
      <c r="E32" s="89">
        <f>SUM('[1]TT HUONG KHE'!$AD$19:$AE$19)</f>
        <v>0.61</v>
      </c>
      <c r="F32" s="89">
        <f>SUM('[1]PHUONG MY'!$AD$19:$AE$19)</f>
        <v>0</v>
      </c>
      <c r="G32" s="89">
        <f>SUM('[1]HA LINH'!$AD$19:$AE$19)</f>
        <v>1.3199999999999998</v>
      </c>
      <c r="H32" s="89">
        <f>SUM('[1]HUONG THUY'!$AD$19:$AE$19)</f>
        <v>0</v>
      </c>
      <c r="I32" s="89">
        <f>SUM('[1]HOA HAI'!$AD$19:$AE$19)</f>
        <v>0</v>
      </c>
      <c r="J32" s="89">
        <f>SUM('[1]PHUONG DIEN'!$AD$19:$AE$19)</f>
        <v>0</v>
      </c>
      <c r="K32" s="89">
        <f>SUM('[1]PHUC DONG'!$AD$19:$AE$19)</f>
        <v>0</v>
      </c>
      <c r="L32" s="89">
        <f>SUM('[1]LOC YEN'!$AD$19:$AE$19)</f>
        <v>0.55000000000000004</v>
      </c>
      <c r="M32" s="89">
        <f>SUM('[1]HUONG BINH'!$AD$19:$AE$19)</f>
        <v>0.3</v>
      </c>
      <c r="N32" s="89">
        <f>SUM('[1]HUONG LONG'!$AD$19:$AE$19)</f>
        <v>0</v>
      </c>
      <c r="O32" s="89">
        <f>SUM('[1]PHU GIA'!$AD$19:$AE$19)</f>
        <v>0.08</v>
      </c>
      <c r="P32" s="89">
        <f>SUM('[1]GIA PHO'!$AD$19:$AE$19)</f>
        <v>0</v>
      </c>
      <c r="Q32" s="89">
        <f>SUM('[1]PHU PHONG'!$AD$19:$AE$19)</f>
        <v>0</v>
      </c>
      <c r="R32" s="89">
        <f>SUM('[1]HUONG DO'!$AD$19:$AE$19)</f>
        <v>0</v>
      </c>
      <c r="S32" s="89">
        <f>SUM('[1]HUONG VINH'!$AD$19:$AE$19)</f>
        <v>0</v>
      </c>
      <c r="T32" s="89">
        <f>SUM('[1]HUONG XUAN'!$AD$19:$AE$19)</f>
        <v>0</v>
      </c>
      <c r="U32" s="89">
        <f>SUM('[1]PHUC TRACH'!$AD$19:$AE$19)</f>
        <v>0.2</v>
      </c>
      <c r="V32" s="89">
        <f>SUM('[1]HUONG TRA'!$AD$19:$AE$19)</f>
        <v>0</v>
      </c>
      <c r="W32" s="89">
        <f>SUM('[1]HUONG LAM'!$AD$19:$AE$19)</f>
        <v>0.6</v>
      </c>
      <c r="X32" s="89">
        <f>SUM('[1]HUONG LIEN'!$AD$19:$AE$19)</f>
        <v>0</v>
      </c>
      <c r="Y32" s="89">
        <f>SUM('[1]HUONG TRACH'!$AD$19:$AE$19)</f>
        <v>0.06</v>
      </c>
      <c r="Z32" s="89">
        <f>SUM('[1]HUONG GIANG'!$AD$19:$AE$19)</f>
        <v>0</v>
      </c>
    </row>
    <row r="33" spans="1:26" s="96" customFormat="1" ht="18" customHeight="1">
      <c r="A33" s="187" t="s">
        <v>256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</row>
    <row r="34" spans="1:26" s="96" customFormat="1" ht="18" customHeight="1">
      <c r="A34" s="188" t="s">
        <v>257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</sheetData>
  <mergeCells count="12">
    <mergeCell ref="A5:Z5"/>
    <mergeCell ref="A4:Z4"/>
    <mergeCell ref="A3:Z3"/>
    <mergeCell ref="F1:Z1"/>
    <mergeCell ref="A33:Z33"/>
    <mergeCell ref="A34:Z34"/>
    <mergeCell ref="E6:Z6"/>
    <mergeCell ref="B1:D1"/>
    <mergeCell ref="A6:A7"/>
    <mergeCell ref="B6:B7"/>
    <mergeCell ref="C6:C7"/>
    <mergeCell ref="D6:D7"/>
  </mergeCells>
  <phoneticPr fontId="3" type="noConversion"/>
  <pageMargins left="0.63" right="0.16" top="0.22" bottom="0.22" header="0.17" footer="0.16"/>
  <pageSetup paperSize="8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showZeros="0" topLeftCell="F43" zoomScale="160" zoomScaleNormal="160" workbookViewId="0">
      <selection activeCell="L7" sqref="L7"/>
    </sheetView>
  </sheetViews>
  <sheetFormatPr defaultColWidth="7.85546875" defaultRowHeight="12.75"/>
  <cols>
    <col min="1" max="1" width="4" style="8" customWidth="1"/>
    <col min="2" max="2" width="27" style="3" customWidth="1"/>
    <col min="3" max="3" width="6.140625" style="8" customWidth="1"/>
    <col min="4" max="4" width="9.5703125" style="3" customWidth="1"/>
    <col min="5" max="26" width="7.7109375" style="3" customWidth="1"/>
    <col min="27" max="28" width="5.28515625" style="3" customWidth="1"/>
    <col min="29" max="34" width="5.7109375" style="3" customWidth="1"/>
    <col min="35" max="36" width="6" style="3" customWidth="1"/>
    <col min="37" max="16384" width="7.85546875" style="3"/>
  </cols>
  <sheetData>
    <row r="1" spans="1:38" ht="35.1" customHeight="1">
      <c r="B1" s="193" t="s">
        <v>169</v>
      </c>
      <c r="C1" s="194"/>
      <c r="D1" s="194"/>
      <c r="F1" s="193" t="s">
        <v>170</v>
      </c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03"/>
      <c r="AB1" s="103"/>
      <c r="AC1" s="103"/>
      <c r="AD1" s="103"/>
      <c r="AE1" s="103"/>
      <c r="AF1" s="103"/>
      <c r="AG1" s="103"/>
      <c r="AH1" s="103"/>
    </row>
    <row r="2" spans="1:38" ht="12.95" customHeight="1">
      <c r="A2" s="29"/>
      <c r="B2" s="15"/>
      <c r="C2" s="195"/>
      <c r="D2" s="19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5"/>
    </row>
    <row r="3" spans="1:38" ht="20.100000000000001" customHeight="1">
      <c r="A3" s="181" t="s">
        <v>261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8" ht="20.100000000000001" customHeight="1">
      <c r="A4" s="179" t="s">
        <v>260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14"/>
      <c r="AL4" s="14"/>
    </row>
    <row r="5" spans="1:38" ht="15" customHeight="1">
      <c r="A5" s="180" t="s">
        <v>27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8" s="67" customFormat="1" ht="9">
      <c r="A6" s="184" t="s">
        <v>15</v>
      </c>
      <c r="B6" s="170" t="s">
        <v>134</v>
      </c>
      <c r="C6" s="172" t="s">
        <v>19</v>
      </c>
      <c r="D6" s="173" t="s">
        <v>123</v>
      </c>
      <c r="E6" s="42" t="s">
        <v>202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38" s="67" customFormat="1" ht="54" customHeight="1">
      <c r="A7" s="184"/>
      <c r="B7" s="171"/>
      <c r="C7" s="169"/>
      <c r="D7" s="174"/>
      <c r="E7" s="33" t="s">
        <v>171</v>
      </c>
      <c r="F7" s="33" t="s">
        <v>172</v>
      </c>
      <c r="G7" s="33" t="s">
        <v>173</v>
      </c>
      <c r="H7" s="33" t="s">
        <v>174</v>
      </c>
      <c r="I7" s="33" t="s">
        <v>175</v>
      </c>
      <c r="J7" s="33" t="s">
        <v>176</v>
      </c>
      <c r="K7" s="33" t="s">
        <v>177</v>
      </c>
      <c r="L7" s="33" t="s">
        <v>178</v>
      </c>
      <c r="M7" s="33" t="s">
        <v>179</v>
      </c>
      <c r="N7" s="33" t="s">
        <v>180</v>
      </c>
      <c r="O7" s="33" t="s">
        <v>181</v>
      </c>
      <c r="P7" s="33" t="s">
        <v>182</v>
      </c>
      <c r="Q7" s="33" t="s">
        <v>183</v>
      </c>
      <c r="R7" s="33" t="s">
        <v>184</v>
      </c>
      <c r="S7" s="33" t="s">
        <v>185</v>
      </c>
      <c r="T7" s="33" t="s">
        <v>186</v>
      </c>
      <c r="U7" s="33" t="s">
        <v>201</v>
      </c>
      <c r="V7" s="33" t="s">
        <v>187</v>
      </c>
      <c r="W7" s="33" t="s">
        <v>188</v>
      </c>
      <c r="X7" s="33" t="s">
        <v>189</v>
      </c>
      <c r="Y7" s="33" t="s">
        <v>190</v>
      </c>
      <c r="Z7" s="33" t="s">
        <v>191</v>
      </c>
    </row>
    <row r="8" spans="1:38" s="67" customFormat="1" ht="9">
      <c r="A8" s="39" t="s">
        <v>53</v>
      </c>
      <c r="B8" s="39" t="s">
        <v>54</v>
      </c>
      <c r="C8" s="39" t="s">
        <v>55</v>
      </c>
      <c r="D8" s="40" t="s">
        <v>203</v>
      </c>
      <c r="E8" s="34">
        <v>-5</v>
      </c>
      <c r="F8" s="34">
        <v>-6</v>
      </c>
      <c r="G8" s="34">
        <v>-7</v>
      </c>
      <c r="H8" s="34">
        <v>-8</v>
      </c>
      <c r="I8" s="34">
        <v>-9</v>
      </c>
      <c r="J8" s="34">
        <v>-10</v>
      </c>
      <c r="K8" s="34">
        <v>-11</v>
      </c>
      <c r="L8" s="34">
        <v>-12</v>
      </c>
      <c r="M8" s="34">
        <v>-13</v>
      </c>
      <c r="N8" s="34">
        <v>-14</v>
      </c>
      <c r="O8" s="34">
        <v>-15</v>
      </c>
      <c r="P8" s="34">
        <v>-16</v>
      </c>
      <c r="Q8" s="34">
        <v>-17</v>
      </c>
      <c r="R8" s="34">
        <v>-18</v>
      </c>
      <c r="S8" s="34">
        <v>-19</v>
      </c>
      <c r="T8" s="34">
        <v>-20</v>
      </c>
      <c r="U8" s="34">
        <v>-21</v>
      </c>
      <c r="V8" s="34">
        <v>-22</v>
      </c>
      <c r="W8" s="34">
        <v>-23</v>
      </c>
      <c r="X8" s="34">
        <v>-24</v>
      </c>
      <c r="Y8" s="34">
        <v>-25</v>
      </c>
      <c r="Z8" s="34">
        <v>-26</v>
      </c>
    </row>
    <row r="9" spans="1:38" s="67" customFormat="1" ht="18" customHeight="1">
      <c r="A9" s="100">
        <v>1</v>
      </c>
      <c r="B9" s="100" t="s">
        <v>28</v>
      </c>
      <c r="C9" s="45" t="s">
        <v>20</v>
      </c>
      <c r="D9" s="65">
        <f>'[1]H08-CC HUYEN'!E45</f>
        <v>30</v>
      </c>
      <c r="E9" s="65">
        <f t="array" ref="E9:E47">TRANSPOSE('[1]TT HUONG KHE'!E46:AQ46)</f>
        <v>0</v>
      </c>
      <c r="F9" s="65">
        <f t="array" ref="F9:F47">TRANSPOSE('[1]PHUONG MY'!E46:AQ46)</f>
        <v>30</v>
      </c>
      <c r="G9" s="65">
        <f t="array" ref="G9:G47">TRANSPOSE('[1]HA LINH'!E46:AQ46)</f>
        <v>0</v>
      </c>
      <c r="H9" s="65">
        <f t="array" ref="H9:H47">TRANSPOSE('[1]HUONG THUY'!E46:AQ46)</f>
        <v>0</v>
      </c>
      <c r="I9" s="65">
        <f t="array" ref="I9:I47">TRANSPOSE('[1]HOA HAI'!E46:AQ46)</f>
        <v>0</v>
      </c>
      <c r="J9" s="65">
        <f t="array" ref="J9:J47">TRANSPOSE('[1]PHUONG DIEN'!E46:AQ46)</f>
        <v>0</v>
      </c>
      <c r="K9" s="65">
        <f t="array" ref="K9:K47">TRANSPOSE('[1]PHUC DONG'!E46:AQ46)</f>
        <v>0</v>
      </c>
      <c r="L9" s="65">
        <f t="array" ref="L9:L47">TRANSPOSE('[1]LOC YEN'!E46:AQ46)</f>
        <v>0</v>
      </c>
      <c r="M9" s="65">
        <f t="array" ref="M9:M47">TRANSPOSE('[1]HUONG BINH'!E46:AQ46)</f>
        <v>0</v>
      </c>
      <c r="N9" s="65">
        <f t="array" ref="N9:N47">TRANSPOSE('[1]HUONG LONG'!E46:AQ46)</f>
        <v>0</v>
      </c>
      <c r="O9" s="65">
        <f t="array" ref="O9:O47">TRANSPOSE('[1]PHU GIA'!E46:AQ46)</f>
        <v>0</v>
      </c>
      <c r="P9" s="65">
        <f t="array" ref="P9:P47">TRANSPOSE('[1]GIA PHO'!E46:AQ46)</f>
        <v>0</v>
      </c>
      <c r="Q9" s="65">
        <f t="array" ref="Q9:Q47">TRANSPOSE('[1]PHU PHONG'!E46:AQ46)</f>
        <v>0</v>
      </c>
      <c r="R9" s="65">
        <f t="array" ref="R9:R47">TRANSPOSE('[1]HUONG DO'!E46:AQ46)</f>
        <v>0</v>
      </c>
      <c r="S9" s="65">
        <f t="array" ref="S9:S47">TRANSPOSE('[1]HUONG VINH'!E46:AQ46)</f>
        <v>0</v>
      </c>
      <c r="T9" s="65">
        <f t="array" ref="T9:T47">TRANSPOSE('[1]HUONG XUAN'!E46:AQ46)</f>
        <v>0</v>
      </c>
      <c r="U9" s="65">
        <f t="array" ref="U9:U47">TRANSPOSE('[1]PHUC TRACH'!E46:AQ46)</f>
        <v>0</v>
      </c>
      <c r="V9" s="65">
        <f t="array" ref="V9:V47">TRANSPOSE('[1]HUONG TRA'!E46:AQ46)</f>
        <v>0</v>
      </c>
      <c r="W9" s="65">
        <f t="array" ref="W9:W47">TRANSPOSE('[1]HUONG LAM'!E46:AQ46)</f>
        <v>0</v>
      </c>
      <c r="X9" s="65">
        <f t="array" ref="X9:X47">TRANSPOSE('[1]HUONG LIEN'!E46:AQ46)</f>
        <v>0</v>
      </c>
      <c r="Y9" s="65">
        <f t="array" ref="Y9:Y47">TRANSPOSE('[1]HUONG TRACH'!E46:AQ46)</f>
        <v>0</v>
      </c>
      <c r="Z9" s="65">
        <f t="array" ref="Z9:Z47">TRANSPOSE('[1]HUONG GIANG'!E46:AQ46)</f>
        <v>0</v>
      </c>
    </row>
    <row r="10" spans="1:38" s="67" customFormat="1" ht="18" customHeight="1">
      <c r="A10" s="47" t="s">
        <v>0</v>
      </c>
      <c r="B10" s="47" t="s">
        <v>69</v>
      </c>
      <c r="C10" s="48" t="s">
        <v>70</v>
      </c>
      <c r="D10" s="72">
        <f>'[1]H08-CC HUYEN'!F45</f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</row>
    <row r="11" spans="1:38" s="74" customFormat="1" ht="18" customHeight="1">
      <c r="A11" s="50"/>
      <c r="B11" s="50" t="s">
        <v>67</v>
      </c>
      <c r="C11" s="51" t="s">
        <v>68</v>
      </c>
      <c r="D11" s="73">
        <f>'[1]H08-CC HUYEN'!G45</f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</row>
    <row r="12" spans="1:38" s="74" customFormat="1" ht="18" customHeight="1">
      <c r="A12" s="50"/>
      <c r="B12" s="50" t="s">
        <v>159</v>
      </c>
      <c r="C12" s="51" t="s">
        <v>158</v>
      </c>
      <c r="D12" s="73">
        <f>'[1]H08-CC HUYEN'!H45</f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</row>
    <row r="13" spans="1:38" s="67" customFormat="1" ht="18" customHeight="1">
      <c r="A13" s="47" t="s">
        <v>1</v>
      </c>
      <c r="B13" s="47" t="s">
        <v>93</v>
      </c>
      <c r="C13" s="48" t="s">
        <v>45</v>
      </c>
      <c r="D13" s="72">
        <f>'[1]H08-CC HUYEN'!I45</f>
        <v>30</v>
      </c>
      <c r="E13" s="72">
        <v>0</v>
      </c>
      <c r="F13" s="72">
        <v>30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</row>
    <row r="14" spans="1:38" s="67" customFormat="1" ht="18" customHeight="1">
      <c r="A14" s="47" t="s">
        <v>2</v>
      </c>
      <c r="B14" s="47" t="s">
        <v>30</v>
      </c>
      <c r="C14" s="48" t="s">
        <v>35</v>
      </c>
      <c r="D14" s="72">
        <f>'[1]H08-CC HUYEN'!J45</f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</row>
    <row r="15" spans="1:38" s="67" customFormat="1" ht="18" customHeight="1">
      <c r="A15" s="47" t="s">
        <v>3</v>
      </c>
      <c r="B15" s="47" t="s">
        <v>10</v>
      </c>
      <c r="C15" s="48" t="s">
        <v>21</v>
      </c>
      <c r="D15" s="72">
        <f>'[1]H08-CC HUYEN'!K45</f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</row>
    <row r="16" spans="1:38" s="67" customFormat="1" ht="18" customHeight="1">
      <c r="A16" s="47" t="s">
        <v>4</v>
      </c>
      <c r="B16" s="47" t="s">
        <v>11</v>
      </c>
      <c r="C16" s="48" t="s">
        <v>22</v>
      </c>
      <c r="D16" s="72">
        <f>'[1]H08-CC HUYEN'!L45</f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</row>
    <row r="17" spans="1:26" s="67" customFormat="1" ht="18" customHeight="1">
      <c r="A17" s="47" t="s">
        <v>32</v>
      </c>
      <c r="B17" s="47" t="s">
        <v>31</v>
      </c>
      <c r="C17" s="48" t="s">
        <v>36</v>
      </c>
      <c r="D17" s="72">
        <f>'[1]H08-CC HUYEN'!M45</f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</row>
    <row r="18" spans="1:26" s="67" customFormat="1" ht="18" customHeight="1">
      <c r="A18" s="47" t="s">
        <v>33</v>
      </c>
      <c r="B18" s="47" t="s">
        <v>74</v>
      </c>
      <c r="C18" s="48" t="s">
        <v>62</v>
      </c>
      <c r="D18" s="72">
        <f>'[1]H08-CC HUYEN'!N45</f>
        <v>0</v>
      </c>
      <c r="E18" s="72">
        <v>0</v>
      </c>
      <c r="F18" s="72">
        <v>0</v>
      </c>
      <c r="G18" s="72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</row>
    <row r="19" spans="1:26" s="67" customFormat="1" ht="18" customHeight="1">
      <c r="A19" s="47" t="s">
        <v>42</v>
      </c>
      <c r="B19" s="47" t="s">
        <v>40</v>
      </c>
      <c r="C19" s="48" t="s">
        <v>41</v>
      </c>
      <c r="D19" s="72">
        <f>'[1]H08-CC HUYEN'!O45</f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</row>
    <row r="20" spans="1:26" s="67" customFormat="1" ht="18" customHeight="1">
      <c r="A20" s="47" t="s">
        <v>146</v>
      </c>
      <c r="B20" s="47" t="s">
        <v>46</v>
      </c>
      <c r="C20" s="48" t="s">
        <v>47</v>
      </c>
      <c r="D20" s="72">
        <f>'[1]H08-CC HUYEN'!P45</f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</row>
    <row r="21" spans="1:26" s="75" customFormat="1" ht="18" customHeight="1">
      <c r="A21" s="44">
        <v>2</v>
      </c>
      <c r="B21" s="44" t="s">
        <v>29</v>
      </c>
      <c r="C21" s="45" t="s">
        <v>23</v>
      </c>
      <c r="D21" s="65">
        <f>'[1]H08-CC HUYEN'!Q45</f>
        <v>9.9099999999999984</v>
      </c>
      <c r="E21" s="65">
        <v>1.97</v>
      </c>
      <c r="F21" s="65">
        <v>0</v>
      </c>
      <c r="G21" s="65">
        <v>0</v>
      </c>
      <c r="H21" s="65">
        <v>0.2</v>
      </c>
      <c r="I21" s="65">
        <v>0</v>
      </c>
      <c r="J21" s="65">
        <v>0</v>
      </c>
      <c r="K21" s="65">
        <v>0.05</v>
      </c>
      <c r="L21" s="65">
        <v>0</v>
      </c>
      <c r="M21" s="65">
        <v>0</v>
      </c>
      <c r="N21" s="65">
        <v>0</v>
      </c>
      <c r="O21" s="65">
        <v>0.05</v>
      </c>
      <c r="P21" s="65">
        <v>0</v>
      </c>
      <c r="Q21" s="65">
        <v>0.18</v>
      </c>
      <c r="R21" s="65">
        <v>0</v>
      </c>
      <c r="S21" s="65">
        <v>0</v>
      </c>
      <c r="T21" s="65">
        <v>1</v>
      </c>
      <c r="U21" s="65">
        <v>5.76</v>
      </c>
      <c r="V21" s="65">
        <v>0</v>
      </c>
      <c r="W21" s="65">
        <v>0.45</v>
      </c>
      <c r="X21" s="65">
        <v>0</v>
      </c>
      <c r="Y21" s="65">
        <v>0.2</v>
      </c>
      <c r="Z21" s="65">
        <v>0.05</v>
      </c>
    </row>
    <row r="22" spans="1:26" s="67" customFormat="1" ht="18" customHeight="1">
      <c r="A22" s="47" t="s">
        <v>16</v>
      </c>
      <c r="B22" s="47" t="s">
        <v>12</v>
      </c>
      <c r="C22" s="48" t="s">
        <v>24</v>
      </c>
      <c r="D22" s="72">
        <f>'[1]H08-CC HUYEN'!R45</f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</row>
    <row r="23" spans="1:26" s="67" customFormat="1" ht="18" customHeight="1">
      <c r="A23" s="47" t="s">
        <v>5</v>
      </c>
      <c r="B23" s="47" t="s">
        <v>13</v>
      </c>
      <c r="C23" s="48" t="s">
        <v>25</v>
      </c>
      <c r="D23" s="72">
        <f>'[1]H08-CC HUYEN'!S45</f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</row>
    <row r="24" spans="1:26" s="67" customFormat="1" ht="18" customHeight="1">
      <c r="A24" s="47" t="s">
        <v>6</v>
      </c>
      <c r="B24" s="47" t="s">
        <v>14</v>
      </c>
      <c r="C24" s="48" t="s">
        <v>104</v>
      </c>
      <c r="D24" s="72">
        <f>'[1]H08-CC HUYEN'!T45</f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</row>
    <row r="25" spans="1:26" s="67" customFormat="1" ht="18" customHeight="1">
      <c r="A25" s="47" t="s">
        <v>7</v>
      </c>
      <c r="B25" s="47" t="s">
        <v>71</v>
      </c>
      <c r="C25" s="48" t="s">
        <v>107</v>
      </c>
      <c r="D25" s="72">
        <f>'[1]H08-CC HUYEN'!U45</f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</row>
    <row r="26" spans="1:26" s="67" customFormat="1" ht="18" customHeight="1">
      <c r="A26" s="47" t="s">
        <v>8</v>
      </c>
      <c r="B26" s="47" t="s">
        <v>75</v>
      </c>
      <c r="C26" s="48" t="s">
        <v>108</v>
      </c>
      <c r="D26" s="72">
        <f>'[1]H08-CC HUYEN'!V45</f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</row>
    <row r="27" spans="1:26" s="67" customFormat="1" ht="18" customHeight="1">
      <c r="A27" s="47" t="s">
        <v>9</v>
      </c>
      <c r="B27" s="47" t="s">
        <v>76</v>
      </c>
      <c r="C27" s="48" t="s">
        <v>106</v>
      </c>
      <c r="D27" s="72">
        <f>'[1]H08-CC HUYEN'!W45</f>
        <v>1</v>
      </c>
      <c r="E27" s="72">
        <v>1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0</v>
      </c>
    </row>
    <row r="28" spans="1:26" s="67" customFormat="1" ht="18" customHeight="1">
      <c r="A28" s="47" t="s">
        <v>17</v>
      </c>
      <c r="B28" s="47" t="s">
        <v>77</v>
      </c>
      <c r="C28" s="48" t="s">
        <v>43</v>
      </c>
      <c r="D28" s="72">
        <f>'[1]H08-CC HUYEN'!X45</f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</row>
    <row r="29" spans="1:26" s="67" customFormat="1" ht="18" customHeight="1">
      <c r="A29" s="47" t="s">
        <v>18</v>
      </c>
      <c r="B29" s="47" t="s">
        <v>78</v>
      </c>
      <c r="C29" s="48" t="s">
        <v>37</v>
      </c>
      <c r="D29" s="72">
        <f>'[1]H08-CC HUYEN'!Y45</f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</row>
    <row r="30" spans="1:26" s="67" customFormat="1" ht="18">
      <c r="A30" s="47" t="s">
        <v>38</v>
      </c>
      <c r="B30" s="47" t="s">
        <v>112</v>
      </c>
      <c r="C30" s="48" t="s">
        <v>26</v>
      </c>
      <c r="D30" s="72">
        <f>'[1]H08-CC HUYEN'!Z45</f>
        <v>0.85000000000000009</v>
      </c>
      <c r="E30" s="72">
        <v>0</v>
      </c>
      <c r="F30" s="72">
        <v>0</v>
      </c>
      <c r="G30" s="72">
        <v>0</v>
      </c>
      <c r="H30" s="101">
        <v>0.2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0.45</v>
      </c>
      <c r="X30" s="101">
        <v>0</v>
      </c>
      <c r="Y30" s="101">
        <v>0.2</v>
      </c>
      <c r="Z30" s="101">
        <v>0</v>
      </c>
    </row>
    <row r="31" spans="1:26" s="67" customFormat="1" ht="18" customHeight="1">
      <c r="A31" s="47" t="s">
        <v>111</v>
      </c>
      <c r="B31" s="47" t="s">
        <v>92</v>
      </c>
      <c r="C31" s="48" t="s">
        <v>124</v>
      </c>
      <c r="D31" s="72">
        <f>'[1]H08-CC HUYEN'!AA45</f>
        <v>0</v>
      </c>
      <c r="E31" s="72">
        <v>0</v>
      </c>
      <c r="F31" s="72">
        <v>0</v>
      </c>
      <c r="G31" s="72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</row>
    <row r="32" spans="1:26" s="67" customFormat="1" ht="18" customHeight="1">
      <c r="A32" s="47" t="s">
        <v>137</v>
      </c>
      <c r="B32" s="47" t="s">
        <v>102</v>
      </c>
      <c r="C32" s="48" t="s">
        <v>105</v>
      </c>
      <c r="D32" s="72">
        <f>'[1]H08-CC HUYEN'!AB45</f>
        <v>0</v>
      </c>
      <c r="E32" s="72">
        <v>0</v>
      </c>
      <c r="F32" s="72">
        <v>0</v>
      </c>
      <c r="G32" s="72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</row>
    <row r="33" spans="1:26" s="67" customFormat="1" ht="18" customHeight="1">
      <c r="A33" s="47" t="s">
        <v>138</v>
      </c>
      <c r="B33" s="47" t="s">
        <v>72</v>
      </c>
      <c r="C33" s="48" t="s">
        <v>61</v>
      </c>
      <c r="D33" s="72">
        <f>'[1]H08-CC HUYEN'!AC45</f>
        <v>0.05</v>
      </c>
      <c r="E33" s="72">
        <v>0</v>
      </c>
      <c r="F33" s="72">
        <v>0</v>
      </c>
      <c r="G33" s="72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1">
        <v>0.05</v>
      </c>
    </row>
    <row r="34" spans="1:26" s="67" customFormat="1" ht="18" customHeight="1">
      <c r="A34" s="47" t="s">
        <v>139</v>
      </c>
      <c r="B34" s="47" t="s">
        <v>79</v>
      </c>
      <c r="C34" s="48" t="s">
        <v>84</v>
      </c>
      <c r="D34" s="72">
        <f>'[1]H08-CC HUYEN'!AD45</f>
        <v>1.23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0.05</v>
      </c>
      <c r="P34" s="72">
        <v>0</v>
      </c>
      <c r="Q34" s="72">
        <v>0.18</v>
      </c>
      <c r="R34" s="72">
        <v>0</v>
      </c>
      <c r="S34" s="72">
        <v>0</v>
      </c>
      <c r="T34" s="72">
        <v>1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  <c r="Z34" s="72">
        <v>0</v>
      </c>
    </row>
    <row r="35" spans="1:26" s="67" customFormat="1" ht="18" customHeight="1">
      <c r="A35" s="47" t="s">
        <v>140</v>
      </c>
      <c r="B35" s="47" t="s">
        <v>80</v>
      </c>
      <c r="C35" s="48" t="s">
        <v>85</v>
      </c>
      <c r="D35" s="72">
        <f>'[1]H08-CC HUYEN'!AE45</f>
        <v>0.88</v>
      </c>
      <c r="E35" s="72">
        <v>0.88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</row>
    <row r="36" spans="1:26" s="67" customFormat="1" ht="18" customHeight="1">
      <c r="A36" s="47" t="s">
        <v>141</v>
      </c>
      <c r="B36" s="47" t="s">
        <v>81</v>
      </c>
      <c r="C36" s="48" t="s">
        <v>89</v>
      </c>
      <c r="D36" s="72">
        <f>'[1]H08-CC HUYEN'!AF45</f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2">
        <v>0</v>
      </c>
      <c r="Z36" s="72">
        <v>0</v>
      </c>
    </row>
    <row r="37" spans="1:26" s="67" customFormat="1" ht="18" customHeight="1">
      <c r="A37" s="47" t="s">
        <v>142</v>
      </c>
      <c r="B37" s="47" t="s">
        <v>100</v>
      </c>
      <c r="C37" s="48" t="s">
        <v>86</v>
      </c>
      <c r="D37" s="72">
        <f>'[1]H08-CC HUYEN'!AG45</f>
        <v>0</v>
      </c>
      <c r="E37" s="72">
        <v>0</v>
      </c>
      <c r="F37" s="72">
        <v>0</v>
      </c>
      <c r="G37" s="72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</row>
    <row r="38" spans="1:26" s="67" customFormat="1" ht="18" customHeight="1">
      <c r="A38" s="47" t="s">
        <v>143</v>
      </c>
      <c r="B38" s="47" t="s">
        <v>103</v>
      </c>
      <c r="C38" s="48" t="s">
        <v>101</v>
      </c>
      <c r="D38" s="72">
        <f>'[1]H08-CC HUYEN'!AH45</f>
        <v>0</v>
      </c>
      <c r="E38" s="72">
        <v>0</v>
      </c>
      <c r="F38" s="72">
        <v>0</v>
      </c>
      <c r="G38" s="72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</row>
    <row r="39" spans="1:26" s="67" customFormat="1" ht="18" customHeight="1">
      <c r="A39" s="47" t="s">
        <v>144</v>
      </c>
      <c r="B39" s="47" t="s">
        <v>82</v>
      </c>
      <c r="C39" s="48" t="s">
        <v>87</v>
      </c>
      <c r="D39" s="72">
        <f>'[1]H08-CC HUYEN'!AI45</f>
        <v>0</v>
      </c>
      <c r="E39" s="72">
        <v>0</v>
      </c>
      <c r="F39" s="72">
        <v>0</v>
      </c>
      <c r="G39" s="72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</row>
    <row r="40" spans="1:26" s="67" customFormat="1" ht="18">
      <c r="A40" s="47" t="s">
        <v>145</v>
      </c>
      <c r="B40" s="47" t="s">
        <v>83</v>
      </c>
      <c r="C40" s="48" t="s">
        <v>39</v>
      </c>
      <c r="D40" s="72">
        <f>'[1]H08-CC HUYEN'!AJ45</f>
        <v>0</v>
      </c>
      <c r="E40" s="72">
        <v>0</v>
      </c>
      <c r="F40" s="72">
        <v>0</v>
      </c>
      <c r="G40" s="72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101">
        <v>0</v>
      </c>
      <c r="Z40" s="101">
        <v>0</v>
      </c>
    </row>
    <row r="41" spans="1:26" s="67" customFormat="1" ht="18" customHeight="1">
      <c r="A41" s="47" t="s">
        <v>147</v>
      </c>
      <c r="B41" s="47" t="s">
        <v>90</v>
      </c>
      <c r="C41" s="48" t="s">
        <v>44</v>
      </c>
      <c r="D41" s="72">
        <f>'[1]H08-CC HUYEN'!AK45</f>
        <v>5.76</v>
      </c>
      <c r="E41" s="72">
        <v>0</v>
      </c>
      <c r="F41" s="72">
        <v>0</v>
      </c>
      <c r="G41" s="72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5.76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</row>
    <row r="42" spans="1:26" s="67" customFormat="1" ht="18" customHeight="1">
      <c r="A42" s="47" t="s">
        <v>148</v>
      </c>
      <c r="B42" s="47" t="s">
        <v>128</v>
      </c>
      <c r="C42" s="48" t="s">
        <v>126</v>
      </c>
      <c r="D42" s="72">
        <f>'[1]H08-CC HUYEN'!AL45</f>
        <v>0.14000000000000001</v>
      </c>
      <c r="E42" s="72">
        <v>0.09</v>
      </c>
      <c r="F42" s="72">
        <v>0</v>
      </c>
      <c r="G42" s="72">
        <v>0</v>
      </c>
      <c r="H42" s="101">
        <v>0</v>
      </c>
      <c r="I42" s="101">
        <v>0</v>
      </c>
      <c r="J42" s="101">
        <v>0</v>
      </c>
      <c r="K42" s="101">
        <v>0.05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</row>
    <row r="43" spans="1:26" s="67" customFormat="1" ht="18" customHeight="1">
      <c r="A43" s="47" t="s">
        <v>149</v>
      </c>
      <c r="B43" s="47" t="s">
        <v>129</v>
      </c>
      <c r="C43" s="48" t="s">
        <v>127</v>
      </c>
      <c r="D43" s="72">
        <f>'[1]H08-CC HUYEN'!AM45</f>
        <v>0</v>
      </c>
      <c r="E43" s="72">
        <v>0</v>
      </c>
      <c r="F43" s="72">
        <v>0</v>
      </c>
      <c r="G43" s="72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</row>
    <row r="44" spans="1:26" s="67" customFormat="1" ht="18" customHeight="1">
      <c r="A44" s="47" t="s">
        <v>150</v>
      </c>
      <c r="B44" s="47" t="s">
        <v>125</v>
      </c>
      <c r="C44" s="48" t="s">
        <v>91</v>
      </c>
      <c r="D44" s="72">
        <f>'[1]H08-CC HUYEN'!AN45</f>
        <v>0</v>
      </c>
      <c r="E44" s="72">
        <v>0</v>
      </c>
      <c r="F44" s="72">
        <v>0</v>
      </c>
      <c r="G44" s="72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</row>
    <row r="45" spans="1:26" s="67" customFormat="1" ht="18" customHeight="1">
      <c r="A45" s="47" t="s">
        <v>151</v>
      </c>
      <c r="B45" s="47" t="s">
        <v>131</v>
      </c>
      <c r="C45" s="48" t="s">
        <v>132</v>
      </c>
      <c r="D45" s="72">
        <f>'[1]H08-CC HUYEN'!AO45</f>
        <v>0</v>
      </c>
      <c r="E45" s="72">
        <v>0</v>
      </c>
      <c r="F45" s="72">
        <v>0</v>
      </c>
      <c r="G45" s="72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</row>
    <row r="46" spans="1:26" s="67" customFormat="1" ht="18" customHeight="1">
      <c r="A46" s="47" t="s">
        <v>152</v>
      </c>
      <c r="B46" s="47" t="s">
        <v>130</v>
      </c>
      <c r="C46" s="48" t="s">
        <v>133</v>
      </c>
      <c r="D46" s="72">
        <f>'[1]H08-CC HUYEN'!AP45</f>
        <v>0</v>
      </c>
      <c r="E46" s="72">
        <v>0</v>
      </c>
      <c r="F46" s="72">
        <v>0</v>
      </c>
      <c r="G46" s="72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</row>
    <row r="47" spans="1:26" s="67" customFormat="1" ht="18" customHeight="1">
      <c r="A47" s="77" t="s">
        <v>153</v>
      </c>
      <c r="B47" s="77" t="s">
        <v>65</v>
      </c>
      <c r="C47" s="78" t="s">
        <v>66</v>
      </c>
      <c r="D47" s="79">
        <f>'[1]H08-CC HUYEN'!AQ45</f>
        <v>0</v>
      </c>
      <c r="E47" s="79">
        <v>0</v>
      </c>
      <c r="F47" s="79">
        <v>0</v>
      </c>
      <c r="G47" s="79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</row>
  </sheetData>
  <mergeCells count="10">
    <mergeCell ref="A6:A7"/>
    <mergeCell ref="B6:B7"/>
    <mergeCell ref="C6:C7"/>
    <mergeCell ref="D6:D7"/>
    <mergeCell ref="F1:Z1"/>
    <mergeCell ref="A5:Z5"/>
    <mergeCell ref="A4:Z4"/>
    <mergeCell ref="A3:Z3"/>
    <mergeCell ref="B1:D1"/>
    <mergeCell ref="C2:D2"/>
  </mergeCells>
  <phoneticPr fontId="0" type="noConversion"/>
  <printOptions horizontalCentered="1"/>
  <pageMargins left="0.5" right="0.16" top="0.21" bottom="0.25" header="0.16" footer="0.16"/>
  <pageSetup paperSize="8" scale="95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tabSelected="1" zoomScaleNormal="85" workbookViewId="0">
      <selection activeCell="A3" sqref="A3:M3"/>
    </sheetView>
  </sheetViews>
  <sheetFormatPr defaultColWidth="7.85546875" defaultRowHeight="12.75"/>
  <cols>
    <col min="1" max="1" width="12.140625" style="13" bestFit="1" customWidth="1"/>
    <col min="2" max="2" width="69.85546875" style="11" customWidth="1"/>
    <col min="3" max="3" width="4.85546875" style="11" hidden="1" customWidth="1"/>
    <col min="4" max="4" width="4.7109375" style="21" hidden="1" customWidth="1"/>
    <col min="5" max="13" width="14.7109375" style="17" customWidth="1"/>
    <col min="14" max="19" width="5.7109375" style="17" bestFit="1" customWidth="1"/>
    <col min="20" max="20" width="6.7109375" style="17" bestFit="1" customWidth="1"/>
    <col min="21" max="21" width="11" style="17" bestFit="1" customWidth="1"/>
    <col min="22" max="22" width="16.85546875" style="21" customWidth="1"/>
    <col min="23" max="23" width="22.5703125" style="11" customWidth="1"/>
    <col min="24" max="16384" width="7.85546875" style="11"/>
  </cols>
  <sheetData>
    <row r="1" spans="1:23" s="4" customFormat="1" ht="16.5" customHeight="1">
      <c r="A1" s="22" t="s">
        <v>59</v>
      </c>
      <c r="B1" s="18"/>
      <c r="C1" s="18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3" s="4" customFormat="1" ht="15.75" customHeight="1">
      <c r="A2" s="210" t="s">
        <v>419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132"/>
      <c r="O2" s="132"/>
      <c r="P2" s="132"/>
      <c r="Q2" s="132"/>
      <c r="R2" s="132"/>
      <c r="S2" s="132"/>
      <c r="T2" s="132"/>
      <c r="U2" s="132"/>
      <c r="V2" s="132"/>
    </row>
    <row r="3" spans="1:23" s="4" customFormat="1" ht="22.5" customHeight="1">
      <c r="A3" s="211" t="s">
        <v>251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130"/>
      <c r="O3" s="130"/>
      <c r="P3" s="130"/>
      <c r="Q3" s="130"/>
      <c r="R3" s="130"/>
      <c r="S3" s="130"/>
      <c r="T3" s="130"/>
      <c r="U3" s="130"/>
      <c r="V3" s="130"/>
      <c r="W3" s="23"/>
    </row>
    <row r="4" spans="1:23" s="18" customFormat="1" ht="20.25" customHeight="1">
      <c r="A4" s="216" t="s">
        <v>15</v>
      </c>
      <c r="B4" s="215" t="s">
        <v>136</v>
      </c>
      <c r="C4" s="215" t="s">
        <v>204</v>
      </c>
      <c r="D4" s="215" t="s">
        <v>205</v>
      </c>
      <c r="E4" s="215" t="s">
        <v>206</v>
      </c>
      <c r="F4" s="215" t="s">
        <v>207</v>
      </c>
      <c r="G4" s="215"/>
      <c r="H4" s="215"/>
      <c r="I4" s="215"/>
      <c r="J4" s="215"/>
      <c r="K4" s="215" t="s">
        <v>262</v>
      </c>
      <c r="L4" s="215" t="s">
        <v>263</v>
      </c>
      <c r="M4" s="215" t="s">
        <v>168</v>
      </c>
    </row>
    <row r="5" spans="1:23" s="18" customFormat="1" ht="35.25" customHeight="1">
      <c r="A5" s="216"/>
      <c r="B5" s="215"/>
      <c r="C5" s="215"/>
      <c r="D5" s="215"/>
      <c r="E5" s="215"/>
      <c r="F5" s="104" t="s">
        <v>208</v>
      </c>
      <c r="G5" s="122" t="s">
        <v>70</v>
      </c>
      <c r="H5" s="122" t="s">
        <v>22</v>
      </c>
      <c r="I5" s="122" t="s">
        <v>21</v>
      </c>
      <c r="J5" s="122" t="s">
        <v>209</v>
      </c>
      <c r="K5" s="215"/>
      <c r="L5" s="215"/>
      <c r="M5" s="215"/>
    </row>
    <row r="6" spans="1:23" s="18" customFormat="1" ht="31.5">
      <c r="A6" s="133" t="s">
        <v>210</v>
      </c>
      <c r="B6" s="106" t="s">
        <v>211</v>
      </c>
      <c r="C6" s="106"/>
      <c r="D6" s="134">
        <f>SUM(D7)</f>
        <v>23.1</v>
      </c>
      <c r="E6" s="134">
        <f t="shared" ref="E6:J6" si="0">SUM(E7)</f>
        <v>0</v>
      </c>
      <c r="F6" s="134">
        <f>SUM(F7)</f>
        <v>23.1</v>
      </c>
      <c r="G6" s="134">
        <f t="shared" si="0"/>
        <v>0</v>
      </c>
      <c r="H6" s="134">
        <f t="shared" si="0"/>
        <v>10.1</v>
      </c>
      <c r="I6" s="134">
        <f t="shared" si="0"/>
        <v>0</v>
      </c>
      <c r="J6" s="134">
        <f t="shared" si="0"/>
        <v>13</v>
      </c>
      <c r="K6" s="106"/>
      <c r="L6" s="104"/>
      <c r="M6" s="104"/>
    </row>
    <row r="7" spans="1:23" s="18" customFormat="1" ht="18" customHeight="1">
      <c r="A7" s="104" t="s">
        <v>0</v>
      </c>
      <c r="B7" s="135" t="s">
        <v>212</v>
      </c>
      <c r="C7" s="135" t="s">
        <v>24</v>
      </c>
      <c r="D7" s="134">
        <f>SUM(D8:D9)</f>
        <v>23.1</v>
      </c>
      <c r="E7" s="134">
        <f>SUM(E8)</f>
        <v>0</v>
      </c>
      <c r="F7" s="134">
        <f>SUM(F8:F9)</f>
        <v>23.1</v>
      </c>
      <c r="G7" s="134">
        <f>SUM(G8:G9)</f>
        <v>0</v>
      </c>
      <c r="H7" s="134">
        <f>SUM(H8:H9)</f>
        <v>10.1</v>
      </c>
      <c r="I7" s="134">
        <f>SUM(I8:I9)</f>
        <v>0</v>
      </c>
      <c r="J7" s="134">
        <f>SUM(J8)</f>
        <v>13</v>
      </c>
      <c r="K7" s="136"/>
      <c r="L7" s="107"/>
      <c r="M7" s="107"/>
    </row>
    <row r="8" spans="1:23" s="18" customFormat="1" ht="15.75">
      <c r="A8" s="41">
        <v>1</v>
      </c>
      <c r="B8" s="124" t="s">
        <v>264</v>
      </c>
      <c r="C8" s="110"/>
      <c r="D8" s="137">
        <f>SUM(E8+F8)</f>
        <v>13</v>
      </c>
      <c r="E8" s="138"/>
      <c r="F8" s="139">
        <f>SUM(G8:J8)</f>
        <v>13</v>
      </c>
      <c r="G8" s="140"/>
      <c r="H8" s="140"/>
      <c r="I8" s="140"/>
      <c r="J8" s="140">
        <v>13</v>
      </c>
      <c r="K8" s="126" t="s">
        <v>213</v>
      </c>
      <c r="L8" s="141">
        <v>1</v>
      </c>
      <c r="M8" s="108"/>
    </row>
    <row r="9" spans="1:23" s="18" customFormat="1" ht="15.75">
      <c r="A9" s="41">
        <v>2</v>
      </c>
      <c r="B9" s="124" t="s">
        <v>265</v>
      </c>
      <c r="C9" s="110"/>
      <c r="D9" s="137">
        <f>SUM(E9+F9)</f>
        <v>10.1</v>
      </c>
      <c r="E9" s="138"/>
      <c r="F9" s="139">
        <f>SUM(G9:J9)</f>
        <v>10.1</v>
      </c>
      <c r="G9" s="140"/>
      <c r="H9" s="140">
        <v>10.1</v>
      </c>
      <c r="I9" s="140"/>
      <c r="J9" s="140"/>
      <c r="K9" s="126" t="s">
        <v>213</v>
      </c>
      <c r="L9" s="141">
        <v>2</v>
      </c>
      <c r="M9" s="108"/>
    </row>
    <row r="10" spans="1:23" s="114" customFormat="1" ht="31.5">
      <c r="A10" s="104" t="s">
        <v>214</v>
      </c>
      <c r="B10" s="106" t="s">
        <v>215</v>
      </c>
      <c r="C10" s="112"/>
      <c r="D10" s="142">
        <f>SUM(E10+F10)</f>
        <v>137.06000000000003</v>
      </c>
      <c r="E10" s="142">
        <f t="shared" ref="E10:J10" si="1">E11</f>
        <v>5.26</v>
      </c>
      <c r="F10" s="143">
        <f t="shared" si="1"/>
        <v>131.80000000000004</v>
      </c>
      <c r="G10" s="143">
        <f t="shared" si="1"/>
        <v>6.1099999999999994</v>
      </c>
      <c r="H10" s="143">
        <f t="shared" si="1"/>
        <v>0</v>
      </c>
      <c r="I10" s="143">
        <f t="shared" si="1"/>
        <v>0</v>
      </c>
      <c r="J10" s="143">
        <f t="shared" si="1"/>
        <v>125.69000000000003</v>
      </c>
      <c r="K10" s="144"/>
      <c r="L10" s="113"/>
      <c r="M10" s="113"/>
    </row>
    <row r="11" spans="1:23" s="119" customFormat="1" ht="18" customHeight="1">
      <c r="A11" s="104" t="s">
        <v>16</v>
      </c>
      <c r="B11" s="145" t="s">
        <v>29</v>
      </c>
      <c r="C11" s="146" t="s">
        <v>23</v>
      </c>
      <c r="D11" s="142">
        <f>SUM(D12+D19+D71+D73+D76+D89+D91+D94+D96+D98+D106)</f>
        <v>135.86000000000004</v>
      </c>
      <c r="E11" s="142">
        <f>SUM(E12+E19+E91+E98)</f>
        <v>5.26</v>
      </c>
      <c r="F11" s="143">
        <f>SUM(F12+F19+F71+F73+F76+F89+F91+F94+F96+F98+F106)</f>
        <v>131.80000000000004</v>
      </c>
      <c r="G11" s="143">
        <f>SUM(G12+G19+G71+G73+G76+G89+G91+G94+G96+G98+G106)</f>
        <v>6.1099999999999994</v>
      </c>
      <c r="H11" s="143">
        <f>SUM(H12+H19+H71+H73+H76+H89+H91+H94+H96+H98+H106)</f>
        <v>0</v>
      </c>
      <c r="I11" s="143">
        <f>SUM(I12+I19+I71+I73+I76+I89+I91+I94+I96+I98+I106)</f>
        <v>0</v>
      </c>
      <c r="J11" s="143">
        <f>SUM(J12+J19+J71+J73+J76+J89+J91+J94+J96+J98+J106)</f>
        <v>125.69000000000003</v>
      </c>
      <c r="K11" s="146"/>
      <c r="L11" s="118"/>
      <c r="M11" s="118"/>
    </row>
    <row r="12" spans="1:23" s="115" customFormat="1" ht="18" customHeight="1">
      <c r="A12" s="104" t="s">
        <v>164</v>
      </c>
      <c r="B12" s="121" t="s">
        <v>77</v>
      </c>
      <c r="C12" s="121" t="s">
        <v>43</v>
      </c>
      <c r="D12" s="147">
        <f>SUM(D13:D18)</f>
        <v>9.2000000000000011</v>
      </c>
      <c r="E12" s="147"/>
      <c r="F12" s="147">
        <f>SUM(F13:F18)</f>
        <v>9.2000000000000011</v>
      </c>
      <c r="G12" s="147">
        <f>SUM(G13:G18)</f>
        <v>0</v>
      </c>
      <c r="H12" s="147">
        <f>SUM(H13:H18)</f>
        <v>0</v>
      </c>
      <c r="I12" s="147">
        <f>SUM(I13:I18)</f>
        <v>0</v>
      </c>
      <c r="J12" s="147">
        <f>SUM(J13:J18)</f>
        <v>9.2000000000000011</v>
      </c>
      <c r="K12" s="148"/>
      <c r="L12" s="109"/>
      <c r="M12" s="109"/>
    </row>
    <row r="13" spans="1:23" s="117" customFormat="1" ht="18" customHeight="1">
      <c r="A13" s="201">
        <v>1</v>
      </c>
      <c r="B13" s="204" t="s">
        <v>266</v>
      </c>
      <c r="C13" s="131"/>
      <c r="D13" s="137">
        <f t="shared" ref="D13:D18" si="2">SUM(E13+F13)</f>
        <v>1.3</v>
      </c>
      <c r="E13" s="149"/>
      <c r="F13" s="139">
        <f t="shared" ref="F13:F18" si="3">SUM(G13:J13)</f>
        <v>1.3</v>
      </c>
      <c r="G13" s="140"/>
      <c r="H13" s="140"/>
      <c r="I13" s="140"/>
      <c r="J13" s="140">
        <v>1.3</v>
      </c>
      <c r="K13" s="126" t="s">
        <v>218</v>
      </c>
      <c r="L13" s="196">
        <v>3</v>
      </c>
      <c r="M13" s="116"/>
    </row>
    <row r="14" spans="1:23" s="117" customFormat="1" ht="18" customHeight="1">
      <c r="A14" s="202"/>
      <c r="B14" s="205"/>
      <c r="C14" s="131"/>
      <c r="D14" s="137">
        <f t="shared" si="2"/>
        <v>1.3</v>
      </c>
      <c r="E14" s="149"/>
      <c r="F14" s="139">
        <f t="shared" si="3"/>
        <v>1.3</v>
      </c>
      <c r="G14" s="140"/>
      <c r="H14" s="140"/>
      <c r="I14" s="140"/>
      <c r="J14" s="140">
        <v>1.3</v>
      </c>
      <c r="K14" s="126" t="s">
        <v>219</v>
      </c>
      <c r="L14" s="197"/>
      <c r="M14" s="116"/>
    </row>
    <row r="15" spans="1:23" s="117" customFormat="1" ht="18" customHeight="1">
      <c r="A15" s="202"/>
      <c r="B15" s="205"/>
      <c r="C15" s="131"/>
      <c r="D15" s="137">
        <f t="shared" si="2"/>
        <v>1.3</v>
      </c>
      <c r="E15" s="149"/>
      <c r="F15" s="139">
        <f t="shared" si="3"/>
        <v>1.3</v>
      </c>
      <c r="G15" s="140"/>
      <c r="H15" s="140"/>
      <c r="I15" s="140"/>
      <c r="J15" s="140">
        <v>1.3</v>
      </c>
      <c r="K15" s="126" t="s">
        <v>220</v>
      </c>
      <c r="L15" s="197"/>
      <c r="M15" s="116"/>
    </row>
    <row r="16" spans="1:23" s="117" customFormat="1" ht="18" customHeight="1">
      <c r="A16" s="202"/>
      <c r="B16" s="205"/>
      <c r="C16" s="131"/>
      <c r="D16" s="137">
        <f t="shared" si="2"/>
        <v>1.5</v>
      </c>
      <c r="E16" s="149"/>
      <c r="F16" s="139">
        <f t="shared" si="3"/>
        <v>1.5</v>
      </c>
      <c r="G16" s="140"/>
      <c r="H16" s="140"/>
      <c r="I16" s="140"/>
      <c r="J16" s="140">
        <v>1.5</v>
      </c>
      <c r="K16" s="126" t="s">
        <v>267</v>
      </c>
      <c r="L16" s="197"/>
      <c r="M16" s="116"/>
    </row>
    <row r="17" spans="1:13" s="117" customFormat="1" ht="18" customHeight="1">
      <c r="A17" s="202"/>
      <c r="B17" s="205"/>
      <c r="C17" s="131"/>
      <c r="D17" s="137">
        <f t="shared" si="2"/>
        <v>2.5</v>
      </c>
      <c r="E17" s="149"/>
      <c r="F17" s="139">
        <f t="shared" si="3"/>
        <v>2.5</v>
      </c>
      <c r="G17" s="140"/>
      <c r="H17" s="140"/>
      <c r="I17" s="140"/>
      <c r="J17" s="140">
        <v>2.5</v>
      </c>
      <c r="K17" s="126" t="s">
        <v>223</v>
      </c>
      <c r="L17" s="197"/>
      <c r="M17" s="116"/>
    </row>
    <row r="18" spans="1:13" s="117" customFormat="1" ht="18" customHeight="1">
      <c r="A18" s="203"/>
      <c r="B18" s="206"/>
      <c r="C18" s="131"/>
      <c r="D18" s="137">
        <f t="shared" si="2"/>
        <v>1.3</v>
      </c>
      <c r="E18" s="149"/>
      <c r="F18" s="139">
        <f t="shared" si="3"/>
        <v>1.3</v>
      </c>
      <c r="G18" s="140"/>
      <c r="H18" s="140"/>
      <c r="I18" s="140"/>
      <c r="J18" s="140">
        <v>1.3</v>
      </c>
      <c r="K18" s="126" t="s">
        <v>233</v>
      </c>
      <c r="L18" s="198"/>
      <c r="M18" s="116"/>
    </row>
    <row r="19" spans="1:13" s="119" customFormat="1" ht="15.75">
      <c r="A19" s="104" t="s">
        <v>268</v>
      </c>
      <c r="B19" s="145" t="s">
        <v>112</v>
      </c>
      <c r="C19" s="146" t="s">
        <v>26</v>
      </c>
      <c r="D19" s="142">
        <f>SUM(D20+D22+D29+D57+D60+D69)</f>
        <v>73.290000000000006</v>
      </c>
      <c r="E19" s="142">
        <f>SUM(E20+E22+E27+E69)</f>
        <v>4.6199999999999992</v>
      </c>
      <c r="F19" s="143">
        <f>SUM(F20+F22+F27+F29+F57+F60+F69)</f>
        <v>69.87</v>
      </c>
      <c r="G19" s="143">
        <f>SUM(G20+G22+G27+G29+G57+G60+G69)</f>
        <v>4</v>
      </c>
      <c r="H19" s="143">
        <f>SUM(H20+H22+H27+H29+H57+H60+H69)</f>
        <v>0</v>
      </c>
      <c r="I19" s="143">
        <f>SUM(I20+I22+I27+I29+I57+I60+I69)</f>
        <v>0</v>
      </c>
      <c r="J19" s="143">
        <f>SUM(J20+J22+J27+J29+J57+J60+J69)</f>
        <v>65.87</v>
      </c>
      <c r="K19" s="146"/>
      <c r="L19" s="118"/>
      <c r="M19" s="118"/>
    </row>
    <row r="20" spans="1:13" s="115" customFormat="1" ht="15.75">
      <c r="A20" s="104" t="s">
        <v>269</v>
      </c>
      <c r="B20" s="150" t="s">
        <v>270</v>
      </c>
      <c r="C20" s="110" t="s">
        <v>271</v>
      </c>
      <c r="D20" s="142">
        <f>SUM(E20+F20)</f>
        <v>0.8</v>
      </c>
      <c r="E20" s="151"/>
      <c r="F20" s="143">
        <f>SUM(F21)</f>
        <v>0.8</v>
      </c>
      <c r="G20" s="143">
        <f>SUM(G21)</f>
        <v>0</v>
      </c>
      <c r="H20" s="143">
        <f>SUM(H21)</f>
        <v>0</v>
      </c>
      <c r="I20" s="143">
        <f>SUM(I21)</f>
        <v>0</v>
      </c>
      <c r="J20" s="143">
        <f>SUM(J21)</f>
        <v>0.8</v>
      </c>
      <c r="K20" s="109"/>
      <c r="L20" s="109"/>
      <c r="M20" s="109"/>
    </row>
    <row r="21" spans="1:13" s="117" customFormat="1" ht="18" customHeight="1">
      <c r="A21" s="41">
        <v>1</v>
      </c>
      <c r="B21" s="124" t="s">
        <v>272</v>
      </c>
      <c r="C21" s="129"/>
      <c r="D21" s="137">
        <f>SUM(E21+F21)</f>
        <v>0.8</v>
      </c>
      <c r="E21" s="137"/>
      <c r="F21" s="140">
        <f>SUM(G21:J21)</f>
        <v>0.8</v>
      </c>
      <c r="G21" s="140"/>
      <c r="H21" s="140"/>
      <c r="I21" s="140"/>
      <c r="J21" s="140">
        <v>0.8</v>
      </c>
      <c r="K21" s="126" t="s">
        <v>218</v>
      </c>
      <c r="L21" s="116">
        <v>4</v>
      </c>
      <c r="M21" s="116"/>
    </row>
    <row r="22" spans="1:13" s="119" customFormat="1" ht="15.75">
      <c r="A22" s="104" t="s">
        <v>273</v>
      </c>
      <c r="B22" s="150" t="s">
        <v>274</v>
      </c>
      <c r="C22" s="146" t="s">
        <v>166</v>
      </c>
      <c r="D22" s="142">
        <f>SUM(E22+F22)</f>
        <v>7.0299999999999994</v>
      </c>
      <c r="E22" s="142">
        <f t="shared" ref="E22:J22" si="4">SUM(E23:E26)</f>
        <v>4.5199999999999996</v>
      </c>
      <c r="F22" s="143">
        <f t="shared" si="4"/>
        <v>2.5099999999999998</v>
      </c>
      <c r="G22" s="143">
        <f t="shared" si="4"/>
        <v>0</v>
      </c>
      <c r="H22" s="143">
        <f t="shared" si="4"/>
        <v>0</v>
      </c>
      <c r="I22" s="143">
        <f t="shared" si="4"/>
        <v>0</v>
      </c>
      <c r="J22" s="143">
        <f t="shared" si="4"/>
        <v>2.5099999999999998</v>
      </c>
      <c r="K22" s="126"/>
      <c r="L22" s="118"/>
      <c r="M22" s="118"/>
    </row>
    <row r="23" spans="1:13" s="117" customFormat="1" ht="18" customHeight="1">
      <c r="A23" s="41">
        <v>1</v>
      </c>
      <c r="B23" s="124" t="s">
        <v>275</v>
      </c>
      <c r="C23" s="129"/>
      <c r="D23" s="137">
        <v>0.3</v>
      </c>
      <c r="E23" s="137">
        <v>0.25</v>
      </c>
      <c r="F23" s="140">
        <f>SUM(G23:J23)</f>
        <v>0.05</v>
      </c>
      <c r="G23" s="140">
        <v>0</v>
      </c>
      <c r="H23" s="140"/>
      <c r="I23" s="140"/>
      <c r="J23" s="140">
        <v>0.05</v>
      </c>
      <c r="K23" s="126" t="s">
        <v>230</v>
      </c>
      <c r="L23" s="116">
        <v>5</v>
      </c>
      <c r="M23" s="116"/>
    </row>
    <row r="24" spans="1:13" s="117" customFormat="1" ht="18" customHeight="1">
      <c r="A24" s="41">
        <v>2</v>
      </c>
      <c r="B24" s="124" t="s">
        <v>276</v>
      </c>
      <c r="C24" s="129"/>
      <c r="D24" s="137">
        <v>1.57</v>
      </c>
      <c r="E24" s="137">
        <v>0.37</v>
      </c>
      <c r="F24" s="140">
        <f>SUM(G24:J24)</f>
        <v>1.2</v>
      </c>
      <c r="G24" s="140">
        <v>0</v>
      </c>
      <c r="H24" s="140"/>
      <c r="I24" s="140"/>
      <c r="J24" s="140">
        <v>1.2</v>
      </c>
      <c r="K24" s="126" t="s">
        <v>218</v>
      </c>
      <c r="L24" s="116">
        <v>6</v>
      </c>
      <c r="M24" s="116"/>
    </row>
    <row r="25" spans="1:13" s="117" customFormat="1" ht="18" customHeight="1">
      <c r="A25" s="41">
        <v>3</v>
      </c>
      <c r="B25" s="131" t="s">
        <v>277</v>
      </c>
      <c r="C25" s="129"/>
      <c r="D25" s="137">
        <v>3.96</v>
      </c>
      <c r="E25" s="137">
        <v>3.9</v>
      </c>
      <c r="F25" s="140">
        <f>SUM(G25:J25)</f>
        <v>0.06</v>
      </c>
      <c r="G25" s="140">
        <v>0</v>
      </c>
      <c r="H25" s="140"/>
      <c r="I25" s="140"/>
      <c r="J25" s="140">
        <v>0.06</v>
      </c>
      <c r="K25" s="126" t="s">
        <v>227</v>
      </c>
      <c r="L25" s="116">
        <v>7</v>
      </c>
      <c r="M25" s="116"/>
    </row>
    <row r="26" spans="1:13" s="117" customFormat="1" ht="15.75">
      <c r="A26" s="41">
        <v>4</v>
      </c>
      <c r="B26" s="124" t="s">
        <v>278</v>
      </c>
      <c r="C26" s="129"/>
      <c r="D26" s="137">
        <v>1.2</v>
      </c>
      <c r="E26" s="137"/>
      <c r="F26" s="140">
        <f>SUM(G26:J26)</f>
        <v>1.2</v>
      </c>
      <c r="G26" s="140">
        <v>0</v>
      </c>
      <c r="H26" s="140"/>
      <c r="I26" s="140"/>
      <c r="J26" s="140">
        <v>1.2</v>
      </c>
      <c r="K26" s="124" t="s">
        <v>217</v>
      </c>
      <c r="L26" s="116">
        <v>8</v>
      </c>
      <c r="M26" s="116"/>
    </row>
    <row r="27" spans="1:13" s="119" customFormat="1" ht="18" customHeight="1">
      <c r="A27" s="104" t="s">
        <v>279</v>
      </c>
      <c r="B27" s="150" t="s">
        <v>280</v>
      </c>
      <c r="C27" s="146" t="s">
        <v>245</v>
      </c>
      <c r="D27" s="142">
        <f>SUM(E27+F27)</f>
        <v>1.2000000000000002</v>
      </c>
      <c r="E27" s="142">
        <f t="shared" ref="E27:J27" si="5">SUM(E28)</f>
        <v>0.1</v>
      </c>
      <c r="F27" s="143">
        <f t="shared" si="5"/>
        <v>1.1000000000000001</v>
      </c>
      <c r="G27" s="143">
        <f t="shared" si="5"/>
        <v>0</v>
      </c>
      <c r="H27" s="143">
        <f t="shared" si="5"/>
        <v>0</v>
      </c>
      <c r="I27" s="143">
        <f t="shared" si="5"/>
        <v>0</v>
      </c>
      <c r="J27" s="143">
        <f t="shared" si="5"/>
        <v>1.1000000000000001</v>
      </c>
      <c r="K27" s="146"/>
      <c r="L27" s="118"/>
      <c r="M27" s="118"/>
    </row>
    <row r="28" spans="1:13" s="117" customFormat="1" ht="18" customHeight="1">
      <c r="A28" s="41">
        <v>1</v>
      </c>
      <c r="B28" s="131" t="s">
        <v>281</v>
      </c>
      <c r="C28" s="129"/>
      <c r="D28" s="137">
        <v>1.2</v>
      </c>
      <c r="E28" s="137">
        <v>0.1</v>
      </c>
      <c r="F28" s="140">
        <f>SUM(G28:J28)</f>
        <v>1.1000000000000001</v>
      </c>
      <c r="G28" s="140">
        <v>0</v>
      </c>
      <c r="H28" s="140"/>
      <c r="I28" s="140"/>
      <c r="J28" s="140">
        <v>1.1000000000000001</v>
      </c>
      <c r="K28" s="126" t="s">
        <v>227</v>
      </c>
      <c r="L28" s="116">
        <v>9</v>
      </c>
      <c r="M28" s="116"/>
    </row>
    <row r="29" spans="1:13" s="119" customFormat="1" ht="27" customHeight="1">
      <c r="A29" s="104" t="s">
        <v>282</v>
      </c>
      <c r="B29" s="145" t="s">
        <v>161</v>
      </c>
      <c r="C29" s="146" t="s">
        <v>165</v>
      </c>
      <c r="D29" s="142">
        <f>SUM(E29+F29)</f>
        <v>62.79999999999999</v>
      </c>
      <c r="E29" s="142"/>
      <c r="F29" s="143">
        <f>SUM(F30:F56)</f>
        <v>62.79999999999999</v>
      </c>
      <c r="G29" s="143">
        <f>SUM(G30:G56)</f>
        <v>4</v>
      </c>
      <c r="H29" s="143">
        <f>SUM(H30:H56)</f>
        <v>0</v>
      </c>
      <c r="I29" s="143">
        <f>SUM(I30:I56)</f>
        <v>0</v>
      </c>
      <c r="J29" s="143">
        <f>SUM(J30:J56)</f>
        <v>58.8</v>
      </c>
      <c r="K29" s="126"/>
      <c r="L29" s="118"/>
      <c r="M29" s="118"/>
    </row>
    <row r="30" spans="1:13" s="117" customFormat="1" ht="18" customHeight="1">
      <c r="A30" s="212">
        <v>1</v>
      </c>
      <c r="B30" s="204" t="s">
        <v>283</v>
      </c>
      <c r="C30" s="129"/>
      <c r="D30" s="139">
        <f t="shared" ref="D30:D56" si="6">SUM(E30+F30)</f>
        <v>1.7</v>
      </c>
      <c r="E30" s="137"/>
      <c r="F30" s="139">
        <f t="shared" ref="F30:F56" si="7">SUM(G30:J30)</f>
        <v>1.7</v>
      </c>
      <c r="G30" s="140">
        <v>0.5</v>
      </c>
      <c r="H30" s="140"/>
      <c r="I30" s="140"/>
      <c r="J30" s="140">
        <v>1.2</v>
      </c>
      <c r="K30" s="126" t="s">
        <v>226</v>
      </c>
      <c r="L30" s="196">
        <v>10</v>
      </c>
      <c r="M30" s="108"/>
    </row>
    <row r="31" spans="1:13" s="117" customFormat="1" ht="18" customHeight="1">
      <c r="A31" s="212"/>
      <c r="B31" s="205"/>
      <c r="C31" s="129"/>
      <c r="D31" s="139">
        <f t="shared" si="6"/>
        <v>1.2</v>
      </c>
      <c r="E31" s="137"/>
      <c r="F31" s="139">
        <f t="shared" si="7"/>
        <v>1.2</v>
      </c>
      <c r="G31" s="140">
        <v>0</v>
      </c>
      <c r="H31" s="140"/>
      <c r="I31" s="140"/>
      <c r="J31" s="140">
        <v>1.2</v>
      </c>
      <c r="K31" s="126" t="s">
        <v>227</v>
      </c>
      <c r="L31" s="197"/>
      <c r="M31" s="108"/>
    </row>
    <row r="32" spans="1:13" s="117" customFormat="1" ht="18" customHeight="1">
      <c r="A32" s="212"/>
      <c r="B32" s="205"/>
      <c r="C32" s="129"/>
      <c r="D32" s="139">
        <f t="shared" si="6"/>
        <v>1.5</v>
      </c>
      <c r="E32" s="137"/>
      <c r="F32" s="139">
        <f t="shared" si="7"/>
        <v>1.5</v>
      </c>
      <c r="G32" s="140">
        <v>0.3</v>
      </c>
      <c r="H32" s="140"/>
      <c r="I32" s="140"/>
      <c r="J32" s="140">
        <v>1.2</v>
      </c>
      <c r="K32" s="126" t="s">
        <v>228</v>
      </c>
      <c r="L32" s="197"/>
      <c r="M32" s="108"/>
    </row>
    <row r="33" spans="1:13" s="117" customFormat="1" ht="18" customHeight="1">
      <c r="A33" s="212"/>
      <c r="B33" s="206"/>
      <c r="C33" s="129"/>
      <c r="D33" s="139">
        <f t="shared" si="6"/>
        <v>1.2</v>
      </c>
      <c r="E33" s="137"/>
      <c r="F33" s="139">
        <f t="shared" si="7"/>
        <v>1.2</v>
      </c>
      <c r="G33" s="140">
        <v>0</v>
      </c>
      <c r="H33" s="140"/>
      <c r="I33" s="140"/>
      <c r="J33" s="140">
        <v>1.2</v>
      </c>
      <c r="K33" s="126" t="s">
        <v>221</v>
      </c>
      <c r="L33" s="198"/>
      <c r="M33" s="108"/>
    </row>
    <row r="34" spans="1:13" s="117" customFormat="1" ht="18" customHeight="1">
      <c r="A34" s="201">
        <v>2</v>
      </c>
      <c r="B34" s="207" t="s">
        <v>284</v>
      </c>
      <c r="C34" s="129"/>
      <c r="D34" s="139">
        <f>SUM(E34+F34)</f>
        <v>0.4</v>
      </c>
      <c r="E34" s="137"/>
      <c r="F34" s="139">
        <f>SUM(G34:J34)</f>
        <v>0.4</v>
      </c>
      <c r="G34" s="140"/>
      <c r="H34" s="140"/>
      <c r="I34" s="140"/>
      <c r="J34" s="140">
        <v>0.4</v>
      </c>
      <c r="K34" s="126" t="s">
        <v>231</v>
      </c>
      <c r="L34" s="196">
        <v>11</v>
      </c>
      <c r="M34" s="108"/>
    </row>
    <row r="35" spans="1:13" s="117" customFormat="1" ht="18" customHeight="1">
      <c r="A35" s="202"/>
      <c r="B35" s="208"/>
      <c r="C35" s="129"/>
      <c r="D35" s="139">
        <f>SUM(E35+F35)</f>
        <v>12.3</v>
      </c>
      <c r="E35" s="137"/>
      <c r="F35" s="139">
        <f>SUM(G35:J35)</f>
        <v>12.3</v>
      </c>
      <c r="G35" s="140"/>
      <c r="H35" s="140"/>
      <c r="I35" s="140"/>
      <c r="J35" s="140">
        <v>12.3</v>
      </c>
      <c r="K35" s="126" t="s">
        <v>224</v>
      </c>
      <c r="L35" s="197"/>
      <c r="M35" s="108"/>
    </row>
    <row r="36" spans="1:13" s="117" customFormat="1" ht="18" customHeight="1">
      <c r="A36" s="202"/>
      <c r="B36" s="208"/>
      <c r="C36" s="129"/>
      <c r="D36" s="139">
        <f t="shared" si="6"/>
        <v>10.199999999999999</v>
      </c>
      <c r="E36" s="137"/>
      <c r="F36" s="139">
        <f t="shared" si="7"/>
        <v>10.199999999999999</v>
      </c>
      <c r="G36" s="140">
        <v>2.2000000000000002</v>
      </c>
      <c r="H36" s="140"/>
      <c r="I36" s="140"/>
      <c r="J36" s="140">
        <v>8</v>
      </c>
      <c r="K36" s="126" t="s">
        <v>218</v>
      </c>
      <c r="L36" s="197"/>
      <c r="M36" s="108"/>
    </row>
    <row r="37" spans="1:13" s="117" customFormat="1" ht="18" customHeight="1">
      <c r="A37" s="203"/>
      <c r="B37" s="209"/>
      <c r="C37" s="129"/>
      <c r="D37" s="139">
        <f t="shared" si="6"/>
        <v>6.3</v>
      </c>
      <c r="E37" s="137"/>
      <c r="F37" s="139">
        <f t="shared" si="7"/>
        <v>6.3</v>
      </c>
      <c r="G37" s="140"/>
      <c r="H37" s="140"/>
      <c r="I37" s="140"/>
      <c r="J37" s="140">
        <v>6.3</v>
      </c>
      <c r="K37" s="126" t="s">
        <v>225</v>
      </c>
      <c r="L37" s="198"/>
      <c r="M37" s="108"/>
    </row>
    <row r="38" spans="1:13" s="117" customFormat="1" ht="18" customHeight="1">
      <c r="A38" s="212">
        <v>3</v>
      </c>
      <c r="B38" s="214" t="s">
        <v>285</v>
      </c>
      <c r="C38" s="129"/>
      <c r="D38" s="139">
        <f t="shared" si="6"/>
        <v>1.4</v>
      </c>
      <c r="E38" s="137"/>
      <c r="F38" s="139">
        <f t="shared" si="7"/>
        <v>1.4</v>
      </c>
      <c r="G38" s="140"/>
      <c r="H38" s="140"/>
      <c r="I38" s="140"/>
      <c r="J38" s="140">
        <v>1.4</v>
      </c>
      <c r="K38" s="126" t="s">
        <v>232</v>
      </c>
      <c r="L38" s="196">
        <v>12</v>
      </c>
      <c r="M38" s="108"/>
    </row>
    <row r="39" spans="1:13" s="117" customFormat="1" ht="18" customHeight="1">
      <c r="A39" s="212"/>
      <c r="B39" s="214"/>
      <c r="C39" s="129"/>
      <c r="D39" s="139">
        <f t="shared" si="6"/>
        <v>1.5</v>
      </c>
      <c r="E39" s="137"/>
      <c r="F39" s="139">
        <f t="shared" si="7"/>
        <v>1.5</v>
      </c>
      <c r="G39" s="140"/>
      <c r="H39" s="140"/>
      <c r="I39" s="140"/>
      <c r="J39" s="140">
        <v>1.5</v>
      </c>
      <c r="K39" s="126" t="s">
        <v>229</v>
      </c>
      <c r="L39" s="198"/>
      <c r="M39" s="108"/>
    </row>
    <row r="40" spans="1:13" s="117" customFormat="1" ht="18" customHeight="1">
      <c r="A40" s="201">
        <v>4</v>
      </c>
      <c r="B40" s="204" t="s">
        <v>286</v>
      </c>
      <c r="C40" s="129"/>
      <c r="D40" s="139">
        <f>SUM(E40+F40)</f>
        <v>2</v>
      </c>
      <c r="E40" s="137"/>
      <c r="F40" s="139">
        <f>SUM(G40:J40)</f>
        <v>2</v>
      </c>
      <c r="G40" s="140">
        <v>1</v>
      </c>
      <c r="H40" s="140"/>
      <c r="I40" s="140"/>
      <c r="J40" s="140">
        <v>1</v>
      </c>
      <c r="K40" s="126" t="s">
        <v>213</v>
      </c>
      <c r="L40" s="196">
        <v>13</v>
      </c>
      <c r="M40" s="108"/>
    </row>
    <row r="41" spans="1:13" s="117" customFormat="1" ht="18" customHeight="1">
      <c r="A41" s="202"/>
      <c r="B41" s="205"/>
      <c r="C41" s="129"/>
      <c r="D41" s="139">
        <f t="shared" si="6"/>
        <v>2</v>
      </c>
      <c r="E41" s="137"/>
      <c r="F41" s="139">
        <f t="shared" si="7"/>
        <v>2</v>
      </c>
      <c r="G41" s="140"/>
      <c r="H41" s="140"/>
      <c r="I41" s="140"/>
      <c r="J41" s="140">
        <v>2</v>
      </c>
      <c r="K41" s="126" t="s">
        <v>220</v>
      </c>
      <c r="L41" s="197"/>
      <c r="M41" s="116"/>
    </row>
    <row r="42" spans="1:13" s="117" customFormat="1" ht="18" customHeight="1">
      <c r="A42" s="202"/>
      <c r="B42" s="205"/>
      <c r="C42" s="129"/>
      <c r="D42" s="139">
        <f t="shared" si="6"/>
        <v>2.5</v>
      </c>
      <c r="E42" s="137"/>
      <c r="F42" s="139">
        <f t="shared" si="7"/>
        <v>2.5</v>
      </c>
      <c r="G42" s="140"/>
      <c r="H42" s="140"/>
      <c r="I42" s="140"/>
      <c r="J42" s="140">
        <v>2.5</v>
      </c>
      <c r="K42" s="126" t="s">
        <v>233</v>
      </c>
      <c r="L42" s="197"/>
      <c r="M42" s="116"/>
    </row>
    <row r="43" spans="1:13" s="117" customFormat="1" ht="18" customHeight="1">
      <c r="A43" s="203"/>
      <c r="B43" s="206"/>
      <c r="C43" s="129"/>
      <c r="D43" s="139">
        <f t="shared" si="6"/>
        <v>3.5</v>
      </c>
      <c r="E43" s="137"/>
      <c r="F43" s="139">
        <f t="shared" si="7"/>
        <v>3.5</v>
      </c>
      <c r="G43" s="140"/>
      <c r="H43" s="140"/>
      <c r="I43" s="140"/>
      <c r="J43" s="140">
        <v>3.5</v>
      </c>
      <c r="K43" s="126" t="s">
        <v>223</v>
      </c>
      <c r="L43" s="198"/>
      <c r="M43" s="116"/>
    </row>
    <row r="44" spans="1:13" s="117" customFormat="1" ht="18" customHeight="1">
      <c r="A44" s="41">
        <v>5</v>
      </c>
      <c r="B44" s="120" t="s">
        <v>287</v>
      </c>
      <c r="C44" s="129"/>
      <c r="D44" s="139">
        <f t="shared" si="6"/>
        <v>1.6</v>
      </c>
      <c r="E44" s="137"/>
      <c r="F44" s="139">
        <f t="shared" si="7"/>
        <v>1.6</v>
      </c>
      <c r="G44" s="140"/>
      <c r="H44" s="140"/>
      <c r="I44" s="140"/>
      <c r="J44" s="140">
        <v>1.6</v>
      </c>
      <c r="K44" s="126" t="s">
        <v>229</v>
      </c>
      <c r="L44" s="108">
        <v>14</v>
      </c>
      <c r="M44" s="108"/>
    </row>
    <row r="45" spans="1:13" s="117" customFormat="1" ht="18" customHeight="1">
      <c r="A45" s="41">
        <v>6</v>
      </c>
      <c r="B45" s="120" t="s">
        <v>288</v>
      </c>
      <c r="C45" s="129"/>
      <c r="D45" s="139">
        <f t="shared" si="6"/>
        <v>0.2</v>
      </c>
      <c r="E45" s="137"/>
      <c r="F45" s="139">
        <f t="shared" si="7"/>
        <v>0.2</v>
      </c>
      <c r="G45" s="140"/>
      <c r="H45" s="140"/>
      <c r="I45" s="140"/>
      <c r="J45" s="140">
        <v>0.2</v>
      </c>
      <c r="K45" s="126" t="s">
        <v>226</v>
      </c>
      <c r="L45" s="108">
        <v>15</v>
      </c>
      <c r="M45" s="108"/>
    </row>
    <row r="46" spans="1:13" s="117" customFormat="1" ht="15.75">
      <c r="A46" s="41">
        <v>7</v>
      </c>
      <c r="B46" s="120" t="s">
        <v>289</v>
      </c>
      <c r="C46" s="129"/>
      <c r="D46" s="139">
        <f t="shared" si="6"/>
        <v>0.2</v>
      </c>
      <c r="E46" s="137"/>
      <c r="F46" s="139">
        <f t="shared" si="7"/>
        <v>0.2</v>
      </c>
      <c r="G46" s="140"/>
      <c r="H46" s="140"/>
      <c r="I46" s="140"/>
      <c r="J46" s="140">
        <v>0.2</v>
      </c>
      <c r="K46" s="124" t="s">
        <v>217</v>
      </c>
      <c r="L46" s="108">
        <v>16</v>
      </c>
      <c r="M46" s="108"/>
    </row>
    <row r="47" spans="1:13" s="117" customFormat="1" ht="18" customHeight="1">
      <c r="A47" s="41">
        <v>8</v>
      </c>
      <c r="B47" s="124" t="s">
        <v>290</v>
      </c>
      <c r="C47" s="129"/>
      <c r="D47" s="139">
        <f t="shared" si="6"/>
        <v>0.8</v>
      </c>
      <c r="E47" s="137"/>
      <c r="F47" s="139">
        <f t="shared" si="7"/>
        <v>0.8</v>
      </c>
      <c r="G47" s="140"/>
      <c r="H47" s="140"/>
      <c r="I47" s="140"/>
      <c r="J47" s="140">
        <v>0.8</v>
      </c>
      <c r="K47" s="126" t="s">
        <v>230</v>
      </c>
      <c r="L47" s="108">
        <v>17</v>
      </c>
      <c r="M47" s="108"/>
    </row>
    <row r="48" spans="1:13" s="117" customFormat="1" ht="18" customHeight="1">
      <c r="A48" s="41">
        <v>9</v>
      </c>
      <c r="B48" s="124" t="s">
        <v>291</v>
      </c>
      <c r="C48" s="129"/>
      <c r="D48" s="139">
        <f t="shared" si="6"/>
        <v>0.05</v>
      </c>
      <c r="E48" s="137"/>
      <c r="F48" s="139">
        <f t="shared" si="7"/>
        <v>0.05</v>
      </c>
      <c r="G48" s="140"/>
      <c r="H48" s="140"/>
      <c r="I48" s="140"/>
      <c r="J48" s="140">
        <v>0.05</v>
      </c>
      <c r="K48" s="126" t="s">
        <v>292</v>
      </c>
      <c r="L48" s="108">
        <v>18</v>
      </c>
      <c r="M48" s="108"/>
    </row>
    <row r="49" spans="1:13" s="117" customFormat="1" ht="18" customHeight="1">
      <c r="A49" s="41">
        <v>10</v>
      </c>
      <c r="B49" s="124" t="s">
        <v>293</v>
      </c>
      <c r="C49" s="129"/>
      <c r="D49" s="139">
        <f t="shared" si="6"/>
        <v>0.3</v>
      </c>
      <c r="E49" s="137"/>
      <c r="F49" s="139">
        <f t="shared" si="7"/>
        <v>0.3</v>
      </c>
      <c r="G49" s="140"/>
      <c r="H49" s="140"/>
      <c r="I49" s="140"/>
      <c r="J49" s="140">
        <v>0.3</v>
      </c>
      <c r="K49" s="126" t="s">
        <v>229</v>
      </c>
      <c r="L49" s="108">
        <v>19</v>
      </c>
      <c r="M49" s="108"/>
    </row>
    <row r="50" spans="1:13" s="117" customFormat="1" ht="18" customHeight="1">
      <c r="A50" s="41">
        <v>11</v>
      </c>
      <c r="B50" s="124" t="s">
        <v>294</v>
      </c>
      <c r="C50" s="129"/>
      <c r="D50" s="139">
        <f t="shared" si="6"/>
        <v>0.2</v>
      </c>
      <c r="E50" s="137"/>
      <c r="F50" s="139">
        <f t="shared" si="7"/>
        <v>0.2</v>
      </c>
      <c r="G50" s="140"/>
      <c r="H50" s="140"/>
      <c r="I50" s="140"/>
      <c r="J50" s="140">
        <v>0.2</v>
      </c>
      <c r="K50" s="126" t="s">
        <v>229</v>
      </c>
      <c r="L50" s="108">
        <v>20</v>
      </c>
      <c r="M50" s="108"/>
    </row>
    <row r="51" spans="1:13" s="117" customFormat="1" ht="18" customHeight="1">
      <c r="A51" s="41">
        <v>12</v>
      </c>
      <c r="B51" s="124" t="s">
        <v>295</v>
      </c>
      <c r="C51" s="129"/>
      <c r="D51" s="139">
        <f t="shared" si="6"/>
        <v>0.05</v>
      </c>
      <c r="E51" s="137"/>
      <c r="F51" s="139">
        <f t="shared" si="7"/>
        <v>0.05</v>
      </c>
      <c r="G51" s="140"/>
      <c r="H51" s="140"/>
      <c r="I51" s="140"/>
      <c r="J51" s="140">
        <v>0.05</v>
      </c>
      <c r="K51" s="126" t="s">
        <v>236</v>
      </c>
      <c r="L51" s="108">
        <v>21</v>
      </c>
      <c r="M51" s="108"/>
    </row>
    <row r="52" spans="1:13" s="117" customFormat="1" ht="18" customHeight="1">
      <c r="A52" s="41">
        <v>13</v>
      </c>
      <c r="B52" s="124" t="s">
        <v>296</v>
      </c>
      <c r="C52" s="129"/>
      <c r="D52" s="139">
        <f t="shared" si="6"/>
        <v>4.5</v>
      </c>
      <c r="E52" s="137"/>
      <c r="F52" s="139">
        <f t="shared" si="7"/>
        <v>4.5</v>
      </c>
      <c r="G52" s="140"/>
      <c r="H52" s="140"/>
      <c r="I52" s="140"/>
      <c r="J52" s="140">
        <v>4.5</v>
      </c>
      <c r="K52" s="126" t="s">
        <v>221</v>
      </c>
      <c r="L52" s="108">
        <v>22</v>
      </c>
      <c r="M52" s="108"/>
    </row>
    <row r="53" spans="1:13" s="117" customFormat="1" ht="15.75">
      <c r="A53" s="41">
        <v>14</v>
      </c>
      <c r="B53" s="124" t="s">
        <v>297</v>
      </c>
      <c r="C53" s="129"/>
      <c r="D53" s="139">
        <f t="shared" si="6"/>
        <v>4.5</v>
      </c>
      <c r="E53" s="137"/>
      <c r="F53" s="139">
        <f t="shared" si="7"/>
        <v>4.5</v>
      </c>
      <c r="G53" s="140"/>
      <c r="H53" s="140"/>
      <c r="I53" s="140"/>
      <c r="J53" s="140">
        <v>4.5</v>
      </c>
      <c r="K53" s="126" t="s">
        <v>230</v>
      </c>
      <c r="L53" s="108">
        <v>23</v>
      </c>
      <c r="M53" s="108"/>
    </row>
    <row r="54" spans="1:13" s="117" customFormat="1" ht="15.75">
      <c r="A54" s="41">
        <v>15</v>
      </c>
      <c r="B54" s="124" t="s">
        <v>298</v>
      </c>
      <c r="C54" s="129"/>
      <c r="D54" s="139">
        <f t="shared" si="6"/>
        <v>1.5</v>
      </c>
      <c r="E54" s="137"/>
      <c r="F54" s="139">
        <f t="shared" si="7"/>
        <v>1.5</v>
      </c>
      <c r="G54" s="140"/>
      <c r="H54" s="140"/>
      <c r="I54" s="140"/>
      <c r="J54" s="140">
        <v>1.5</v>
      </c>
      <c r="K54" s="126" t="s">
        <v>267</v>
      </c>
      <c r="L54" s="108">
        <v>24</v>
      </c>
      <c r="M54" s="108"/>
    </row>
    <row r="55" spans="1:13" s="117" customFormat="1" ht="15.75">
      <c r="A55" s="41">
        <v>16</v>
      </c>
      <c r="B55" s="131" t="s">
        <v>299</v>
      </c>
      <c r="C55" s="129"/>
      <c r="D55" s="139">
        <f t="shared" si="6"/>
        <v>0.4</v>
      </c>
      <c r="E55" s="137"/>
      <c r="F55" s="139">
        <f t="shared" si="7"/>
        <v>0.4</v>
      </c>
      <c r="G55" s="140"/>
      <c r="H55" s="140"/>
      <c r="I55" s="140"/>
      <c r="J55" s="140">
        <v>0.4</v>
      </c>
      <c r="K55" s="126" t="s">
        <v>227</v>
      </c>
      <c r="L55" s="108">
        <v>25</v>
      </c>
      <c r="M55" s="108"/>
    </row>
    <row r="56" spans="1:13" s="117" customFormat="1" ht="15.75">
      <c r="A56" s="41">
        <v>17</v>
      </c>
      <c r="B56" s="131" t="s">
        <v>300</v>
      </c>
      <c r="C56" s="129"/>
      <c r="D56" s="139">
        <f t="shared" si="6"/>
        <v>0.8</v>
      </c>
      <c r="E56" s="137"/>
      <c r="F56" s="139">
        <f t="shared" si="7"/>
        <v>0.8</v>
      </c>
      <c r="G56" s="140"/>
      <c r="H56" s="140"/>
      <c r="I56" s="140"/>
      <c r="J56" s="140">
        <v>0.8</v>
      </c>
      <c r="K56" s="126" t="s">
        <v>230</v>
      </c>
      <c r="L56" s="108">
        <v>26</v>
      </c>
      <c r="M56" s="108"/>
    </row>
    <row r="57" spans="1:13" s="119" customFormat="1" ht="18" customHeight="1">
      <c r="A57" s="104" t="s">
        <v>301</v>
      </c>
      <c r="B57" s="145" t="s">
        <v>162</v>
      </c>
      <c r="C57" s="146" t="s">
        <v>235</v>
      </c>
      <c r="D57" s="142">
        <f>SUM(E57+F57)</f>
        <v>1.2</v>
      </c>
      <c r="E57" s="142"/>
      <c r="F57" s="143">
        <f>SUM(F58:F59)</f>
        <v>1.2</v>
      </c>
      <c r="G57" s="143">
        <f>SUM(G58:G59)</f>
        <v>0</v>
      </c>
      <c r="H57" s="143">
        <f>SUM(H58:H59)</f>
        <v>0</v>
      </c>
      <c r="I57" s="143">
        <f>SUM(I58:I59)</f>
        <v>0</v>
      </c>
      <c r="J57" s="143">
        <f>SUM(J58:J59)</f>
        <v>1.2</v>
      </c>
      <c r="K57" s="126"/>
      <c r="L57" s="118"/>
      <c r="M57" s="118"/>
    </row>
    <row r="58" spans="1:13" s="119" customFormat="1" ht="15.75">
      <c r="A58" s="41">
        <v>1</v>
      </c>
      <c r="B58" s="124" t="s">
        <v>302</v>
      </c>
      <c r="C58" s="146"/>
      <c r="D58" s="137">
        <f>SUM(E58+F58)</f>
        <v>0.6</v>
      </c>
      <c r="E58" s="142"/>
      <c r="F58" s="140">
        <f>SUM(G58:J58)</f>
        <v>0.6</v>
      </c>
      <c r="G58" s="143"/>
      <c r="H58" s="143"/>
      <c r="I58" s="143"/>
      <c r="J58" s="140">
        <v>0.6</v>
      </c>
      <c r="K58" s="124" t="s">
        <v>217</v>
      </c>
      <c r="L58" s="116">
        <v>27</v>
      </c>
      <c r="M58" s="118"/>
    </row>
    <row r="59" spans="1:13" s="119" customFormat="1" ht="15.75">
      <c r="A59" s="41">
        <v>2</v>
      </c>
      <c r="B59" s="124" t="s">
        <v>303</v>
      </c>
      <c r="C59" s="146"/>
      <c r="D59" s="137">
        <f>SUM(E59+F59)</f>
        <v>0.6</v>
      </c>
      <c r="E59" s="142"/>
      <c r="F59" s="140">
        <f>SUM(G59:J59)</f>
        <v>0.6</v>
      </c>
      <c r="G59" s="143"/>
      <c r="H59" s="143"/>
      <c r="I59" s="143"/>
      <c r="J59" s="140">
        <v>0.6</v>
      </c>
      <c r="K59" s="126" t="s">
        <v>221</v>
      </c>
      <c r="L59" s="116">
        <v>28</v>
      </c>
      <c r="M59" s="118"/>
    </row>
    <row r="60" spans="1:13" s="119" customFormat="1" ht="18" customHeight="1">
      <c r="A60" s="104" t="s">
        <v>304</v>
      </c>
      <c r="B60" s="145" t="s">
        <v>163</v>
      </c>
      <c r="C60" s="146" t="s">
        <v>167</v>
      </c>
      <c r="D60" s="142">
        <f>SUM(E60+F60)</f>
        <v>1.2000000000000002</v>
      </c>
      <c r="E60" s="142"/>
      <c r="F60" s="143">
        <f>SUM(F61:F68)</f>
        <v>1.2000000000000002</v>
      </c>
      <c r="G60" s="143">
        <f>SUM(G61:G68)</f>
        <v>0</v>
      </c>
      <c r="H60" s="143">
        <f>SUM(H61:H68)</f>
        <v>0</v>
      </c>
      <c r="I60" s="143">
        <f>SUM(I61:I68)</f>
        <v>0</v>
      </c>
      <c r="J60" s="143">
        <f>SUM(J61:J68)</f>
        <v>1.2000000000000002</v>
      </c>
      <c r="K60" s="126"/>
      <c r="L60" s="118"/>
      <c r="M60" s="118"/>
    </row>
    <row r="61" spans="1:13" s="117" customFormat="1" ht="15.75">
      <c r="A61" s="41">
        <v>1</v>
      </c>
      <c r="B61" s="120" t="s">
        <v>305</v>
      </c>
      <c r="C61" s="129"/>
      <c r="D61" s="137">
        <f t="shared" ref="D61:D75" si="8">SUM(E61+F61)</f>
        <v>0.03</v>
      </c>
      <c r="E61" s="137"/>
      <c r="F61" s="140">
        <f>SUM(G61:J61)</f>
        <v>0.03</v>
      </c>
      <c r="G61" s="140">
        <v>0</v>
      </c>
      <c r="H61" s="140"/>
      <c r="I61" s="140"/>
      <c r="J61" s="140">
        <v>0.03</v>
      </c>
      <c r="K61" s="126" t="s">
        <v>228</v>
      </c>
      <c r="L61" s="116">
        <v>29</v>
      </c>
      <c r="M61" s="116"/>
    </row>
    <row r="62" spans="1:13" s="117" customFormat="1" ht="31.5">
      <c r="A62" s="41">
        <v>2</v>
      </c>
      <c r="B62" s="124" t="s">
        <v>306</v>
      </c>
      <c r="C62" s="129"/>
      <c r="D62" s="137">
        <f t="shared" si="8"/>
        <v>0.2</v>
      </c>
      <c r="E62" s="137"/>
      <c r="F62" s="140">
        <f t="shared" ref="F62:F68" si="9">SUM(G62:J62)</f>
        <v>0.2</v>
      </c>
      <c r="G62" s="140">
        <v>0</v>
      </c>
      <c r="H62" s="140"/>
      <c r="I62" s="140"/>
      <c r="J62" s="140">
        <v>0.2</v>
      </c>
      <c r="K62" s="126" t="s">
        <v>219</v>
      </c>
      <c r="L62" s="116">
        <v>30</v>
      </c>
      <c r="M62" s="116"/>
    </row>
    <row r="63" spans="1:13" s="117" customFormat="1" ht="18" customHeight="1">
      <c r="A63" s="212">
        <v>3</v>
      </c>
      <c r="B63" s="213" t="s">
        <v>307</v>
      </c>
      <c r="C63" s="129"/>
      <c r="D63" s="137">
        <f t="shared" si="8"/>
        <v>0.25</v>
      </c>
      <c r="E63" s="137"/>
      <c r="F63" s="140">
        <f t="shared" si="9"/>
        <v>0.25</v>
      </c>
      <c r="G63" s="140"/>
      <c r="H63" s="140"/>
      <c r="I63" s="140"/>
      <c r="J63" s="140">
        <v>0.25</v>
      </c>
      <c r="K63" s="126" t="s">
        <v>213</v>
      </c>
      <c r="L63" s="196">
        <v>31</v>
      </c>
      <c r="M63" s="116"/>
    </row>
    <row r="64" spans="1:13" s="117" customFormat="1" ht="18" customHeight="1">
      <c r="A64" s="212"/>
      <c r="B64" s="213"/>
      <c r="C64" s="129"/>
      <c r="D64" s="137">
        <f t="shared" si="8"/>
        <v>0.15</v>
      </c>
      <c r="E64" s="137"/>
      <c r="F64" s="140">
        <f t="shared" si="9"/>
        <v>0.15</v>
      </c>
      <c r="G64" s="140"/>
      <c r="H64" s="140"/>
      <c r="I64" s="140"/>
      <c r="J64" s="140">
        <v>0.15</v>
      </c>
      <c r="K64" s="126" t="s">
        <v>225</v>
      </c>
      <c r="L64" s="197"/>
      <c r="M64" s="116"/>
    </row>
    <row r="65" spans="1:13" s="117" customFormat="1" ht="18" customHeight="1">
      <c r="A65" s="212"/>
      <c r="B65" s="213"/>
      <c r="C65" s="129"/>
      <c r="D65" s="137">
        <f t="shared" si="8"/>
        <v>0.15</v>
      </c>
      <c r="E65" s="137"/>
      <c r="F65" s="140">
        <f t="shared" si="9"/>
        <v>0.15</v>
      </c>
      <c r="G65" s="140"/>
      <c r="H65" s="140"/>
      <c r="I65" s="140"/>
      <c r="J65" s="140">
        <v>0.15</v>
      </c>
      <c r="K65" s="126" t="s">
        <v>236</v>
      </c>
      <c r="L65" s="197"/>
      <c r="M65" s="116"/>
    </row>
    <row r="66" spans="1:13" s="117" customFormat="1" ht="18" customHeight="1">
      <c r="A66" s="212"/>
      <c r="B66" s="213"/>
      <c r="C66" s="129"/>
      <c r="D66" s="137">
        <f t="shared" si="8"/>
        <v>0.2</v>
      </c>
      <c r="E66" s="137"/>
      <c r="F66" s="140">
        <f t="shared" si="9"/>
        <v>0.2</v>
      </c>
      <c r="G66" s="140"/>
      <c r="H66" s="140"/>
      <c r="I66" s="140"/>
      <c r="J66" s="140">
        <v>0.2</v>
      </c>
      <c r="K66" s="126" t="s">
        <v>216</v>
      </c>
      <c r="L66" s="197"/>
      <c r="M66" s="116"/>
    </row>
    <row r="67" spans="1:13" s="117" customFormat="1" ht="18" customHeight="1">
      <c r="A67" s="212"/>
      <c r="B67" s="213"/>
      <c r="C67" s="129"/>
      <c r="D67" s="137">
        <f t="shared" si="8"/>
        <v>0.12</v>
      </c>
      <c r="E67" s="137"/>
      <c r="F67" s="140">
        <f t="shared" si="9"/>
        <v>0.12</v>
      </c>
      <c r="G67" s="140"/>
      <c r="H67" s="140"/>
      <c r="I67" s="140"/>
      <c r="J67" s="140">
        <v>0.12</v>
      </c>
      <c r="K67" s="126" t="s">
        <v>233</v>
      </c>
      <c r="L67" s="197"/>
      <c r="M67" s="116"/>
    </row>
    <row r="68" spans="1:13" s="117" customFormat="1" ht="18" customHeight="1">
      <c r="A68" s="212"/>
      <c r="B68" s="213"/>
      <c r="C68" s="129"/>
      <c r="D68" s="137">
        <f t="shared" si="8"/>
        <v>0.1</v>
      </c>
      <c r="E68" s="137"/>
      <c r="F68" s="140">
        <f t="shared" si="9"/>
        <v>0.1</v>
      </c>
      <c r="G68" s="140"/>
      <c r="H68" s="140"/>
      <c r="I68" s="140"/>
      <c r="J68" s="140">
        <v>0.1</v>
      </c>
      <c r="K68" s="126" t="s">
        <v>267</v>
      </c>
      <c r="L68" s="198"/>
      <c r="M68" s="116"/>
    </row>
    <row r="69" spans="1:13" s="115" customFormat="1" ht="18" customHeight="1">
      <c r="A69" s="104" t="s">
        <v>308</v>
      </c>
      <c r="B69" s="150" t="s">
        <v>309</v>
      </c>
      <c r="C69" s="152" t="s">
        <v>244</v>
      </c>
      <c r="D69" s="142">
        <f t="shared" si="8"/>
        <v>0.26</v>
      </c>
      <c r="E69" s="153"/>
      <c r="F69" s="134">
        <f>SUM(F70)</f>
        <v>0.26</v>
      </c>
      <c r="G69" s="134">
        <f>SUM(G70)</f>
        <v>0</v>
      </c>
      <c r="H69" s="134">
        <f>SUM(H70)</f>
        <v>0</v>
      </c>
      <c r="I69" s="134">
        <f>SUM(I70)</f>
        <v>0</v>
      </c>
      <c r="J69" s="134">
        <f>SUM(J70)</f>
        <v>0.26</v>
      </c>
      <c r="K69" s="126"/>
      <c r="L69" s="109"/>
      <c r="M69" s="109"/>
    </row>
    <row r="70" spans="1:13" s="18" customFormat="1" ht="18" customHeight="1">
      <c r="A70" s="41">
        <v>1</v>
      </c>
      <c r="B70" s="124" t="s">
        <v>310</v>
      </c>
      <c r="C70" s="124"/>
      <c r="D70" s="137">
        <f t="shared" si="8"/>
        <v>0.26</v>
      </c>
      <c r="E70" s="149"/>
      <c r="F70" s="139">
        <f>SUM(G70:J70)</f>
        <v>0.26</v>
      </c>
      <c r="G70" s="140"/>
      <c r="H70" s="140"/>
      <c r="I70" s="140"/>
      <c r="J70" s="140">
        <v>0.26</v>
      </c>
      <c r="K70" s="126" t="s">
        <v>267</v>
      </c>
      <c r="L70" s="108">
        <v>32</v>
      </c>
      <c r="M70" s="108"/>
    </row>
    <row r="71" spans="1:13" s="115" customFormat="1" ht="18" customHeight="1">
      <c r="A71" s="104" t="s">
        <v>311</v>
      </c>
      <c r="B71" s="106" t="s">
        <v>92</v>
      </c>
      <c r="C71" s="106" t="s">
        <v>124</v>
      </c>
      <c r="D71" s="142">
        <f t="shared" si="8"/>
        <v>1.2</v>
      </c>
      <c r="E71" s="154"/>
      <c r="F71" s="134">
        <f>SUM(F72)</f>
        <v>1.2</v>
      </c>
      <c r="G71" s="134">
        <f>SUM(G72)</f>
        <v>0</v>
      </c>
      <c r="H71" s="134">
        <f>SUM(H72)</f>
        <v>0</v>
      </c>
      <c r="I71" s="134">
        <f>SUM(I72)</f>
        <v>0</v>
      </c>
      <c r="J71" s="134">
        <f>SUM(J72)</f>
        <v>1.2</v>
      </c>
      <c r="K71" s="126"/>
      <c r="L71" s="109"/>
      <c r="M71" s="109"/>
    </row>
    <row r="72" spans="1:13" s="18" customFormat="1" ht="18" customHeight="1">
      <c r="A72" s="41">
        <v>1</v>
      </c>
      <c r="B72" s="123" t="s">
        <v>312</v>
      </c>
      <c r="C72" s="111"/>
      <c r="D72" s="137">
        <f t="shared" si="8"/>
        <v>1.2</v>
      </c>
      <c r="E72" s="155"/>
      <c r="F72" s="139">
        <f>SUM(G72:J72)</f>
        <v>1.2</v>
      </c>
      <c r="G72" s="140">
        <v>0</v>
      </c>
      <c r="H72" s="140"/>
      <c r="I72" s="140"/>
      <c r="J72" s="140">
        <v>1.2</v>
      </c>
      <c r="K72" s="126" t="s">
        <v>230</v>
      </c>
      <c r="L72" s="108">
        <v>33</v>
      </c>
      <c r="M72" s="108"/>
    </row>
    <row r="73" spans="1:13" s="115" customFormat="1" ht="18" customHeight="1">
      <c r="A73" s="104" t="s">
        <v>313</v>
      </c>
      <c r="B73" s="106" t="s">
        <v>72</v>
      </c>
      <c r="C73" s="110" t="s">
        <v>61</v>
      </c>
      <c r="D73" s="142">
        <f t="shared" si="8"/>
        <v>6.2</v>
      </c>
      <c r="E73" s="156"/>
      <c r="F73" s="134">
        <f>SUM(F74:F75)</f>
        <v>6.2</v>
      </c>
      <c r="G73" s="134">
        <f>SUM(G74:G75)</f>
        <v>0</v>
      </c>
      <c r="H73" s="134">
        <f>SUM(H74:H75)</f>
        <v>0</v>
      </c>
      <c r="I73" s="134">
        <f>SUM(I74:I75)</f>
        <v>0</v>
      </c>
      <c r="J73" s="134">
        <f>SUM(J74:J75)</f>
        <v>6.2</v>
      </c>
      <c r="K73" s="126"/>
      <c r="L73" s="109"/>
      <c r="M73" s="109"/>
    </row>
    <row r="74" spans="1:13" s="18" customFormat="1" ht="18" customHeight="1">
      <c r="A74" s="41">
        <v>1</v>
      </c>
      <c r="B74" s="123" t="s">
        <v>314</v>
      </c>
      <c r="C74" s="111"/>
      <c r="D74" s="137">
        <f t="shared" si="8"/>
        <v>3.2</v>
      </c>
      <c r="E74" s="155"/>
      <c r="F74" s="139">
        <f>SUM(G74:J74)</f>
        <v>3.2</v>
      </c>
      <c r="G74" s="140">
        <v>0</v>
      </c>
      <c r="H74" s="140"/>
      <c r="I74" s="140"/>
      <c r="J74" s="140">
        <v>3.2</v>
      </c>
      <c r="K74" s="124" t="s">
        <v>217</v>
      </c>
      <c r="L74" s="108">
        <v>34</v>
      </c>
      <c r="M74" s="108"/>
    </row>
    <row r="75" spans="1:13" s="18" customFormat="1" ht="18" customHeight="1">
      <c r="A75" s="41">
        <v>2</v>
      </c>
      <c r="B75" s="123" t="s">
        <v>315</v>
      </c>
      <c r="C75" s="111"/>
      <c r="D75" s="137">
        <f t="shared" si="8"/>
        <v>3</v>
      </c>
      <c r="E75" s="155"/>
      <c r="F75" s="139">
        <f>SUM(G75:J75)</f>
        <v>3</v>
      </c>
      <c r="G75" s="140">
        <v>0</v>
      </c>
      <c r="H75" s="140"/>
      <c r="I75" s="140"/>
      <c r="J75" s="140">
        <v>3</v>
      </c>
      <c r="K75" s="126" t="s">
        <v>230</v>
      </c>
      <c r="L75" s="108">
        <v>35</v>
      </c>
      <c r="M75" s="108"/>
    </row>
    <row r="76" spans="1:13" s="115" customFormat="1" ht="18" customHeight="1">
      <c r="A76" s="104" t="s">
        <v>316</v>
      </c>
      <c r="B76" s="106" t="s">
        <v>79</v>
      </c>
      <c r="C76" s="110" t="s">
        <v>84</v>
      </c>
      <c r="D76" s="142">
        <f>SUM(E76+F76)</f>
        <v>13.270000000000001</v>
      </c>
      <c r="E76" s="156"/>
      <c r="F76" s="134">
        <f>SUM(F77:F88)</f>
        <v>13.270000000000001</v>
      </c>
      <c r="G76" s="134">
        <f>SUM(G77:G88)</f>
        <v>1.95</v>
      </c>
      <c r="H76" s="134">
        <f>SUM(H77:H88)</f>
        <v>0</v>
      </c>
      <c r="I76" s="134">
        <f>SUM(I77:I88)</f>
        <v>0</v>
      </c>
      <c r="J76" s="134">
        <f>SUM(J77:J88)</f>
        <v>11.32</v>
      </c>
      <c r="K76" s="126"/>
      <c r="L76" s="109"/>
      <c r="M76" s="109"/>
    </row>
    <row r="77" spans="1:13" s="18" customFormat="1" ht="18" customHeight="1">
      <c r="A77" s="41">
        <v>1</v>
      </c>
      <c r="B77" s="123" t="s">
        <v>317</v>
      </c>
      <c r="C77" s="111"/>
      <c r="D77" s="137">
        <f t="shared" ref="D77:D105" si="10">SUM(E77+F77)</f>
        <v>1.8</v>
      </c>
      <c r="E77" s="155"/>
      <c r="F77" s="139">
        <f>SUM(G77:J77)</f>
        <v>1.8</v>
      </c>
      <c r="G77" s="140">
        <v>0.3</v>
      </c>
      <c r="H77" s="140"/>
      <c r="I77" s="140"/>
      <c r="J77" s="140">
        <v>1.5</v>
      </c>
      <c r="K77" s="126" t="s">
        <v>213</v>
      </c>
      <c r="L77" s="108">
        <v>36</v>
      </c>
      <c r="M77" s="108"/>
    </row>
    <row r="78" spans="1:13" s="18" customFormat="1" ht="31.5">
      <c r="A78" s="41">
        <v>2</v>
      </c>
      <c r="B78" s="123" t="s">
        <v>318</v>
      </c>
      <c r="C78" s="111"/>
      <c r="D78" s="137">
        <f t="shared" si="10"/>
        <v>1.6</v>
      </c>
      <c r="E78" s="155"/>
      <c r="F78" s="139">
        <f t="shared" ref="F78:F88" si="11">SUM(G78:J78)</f>
        <v>1.6</v>
      </c>
      <c r="G78" s="140">
        <v>0</v>
      </c>
      <c r="H78" s="140"/>
      <c r="I78" s="140"/>
      <c r="J78" s="140">
        <v>1.6</v>
      </c>
      <c r="K78" s="126" t="s">
        <v>224</v>
      </c>
      <c r="L78" s="108">
        <v>37</v>
      </c>
      <c r="M78" s="108"/>
    </row>
    <row r="79" spans="1:13" s="18" customFormat="1" ht="18" customHeight="1">
      <c r="A79" s="41">
        <v>3</v>
      </c>
      <c r="B79" s="123" t="s">
        <v>319</v>
      </c>
      <c r="C79" s="111"/>
      <c r="D79" s="137">
        <f t="shared" si="10"/>
        <v>2</v>
      </c>
      <c r="E79" s="155"/>
      <c r="F79" s="139">
        <f t="shared" si="11"/>
        <v>2</v>
      </c>
      <c r="G79" s="140">
        <v>0</v>
      </c>
      <c r="H79" s="140"/>
      <c r="I79" s="140"/>
      <c r="J79" s="140">
        <v>2</v>
      </c>
      <c r="K79" s="126" t="s">
        <v>236</v>
      </c>
      <c r="L79" s="108">
        <v>38</v>
      </c>
      <c r="M79" s="108"/>
    </row>
    <row r="80" spans="1:13" s="18" customFormat="1" ht="18" customHeight="1">
      <c r="A80" s="41">
        <v>4</v>
      </c>
      <c r="B80" s="123" t="s">
        <v>320</v>
      </c>
      <c r="C80" s="123"/>
      <c r="D80" s="137">
        <f t="shared" si="10"/>
        <v>1.2</v>
      </c>
      <c r="E80" s="157"/>
      <c r="F80" s="139">
        <f t="shared" si="11"/>
        <v>1.2</v>
      </c>
      <c r="G80" s="140">
        <v>0</v>
      </c>
      <c r="H80" s="140"/>
      <c r="I80" s="140"/>
      <c r="J80" s="140">
        <v>1.2</v>
      </c>
      <c r="K80" s="126" t="s">
        <v>227</v>
      </c>
      <c r="L80" s="108">
        <v>39</v>
      </c>
      <c r="M80" s="108"/>
    </row>
    <row r="81" spans="1:14" s="18" customFormat="1" ht="31.5">
      <c r="A81" s="41">
        <v>5</v>
      </c>
      <c r="B81" s="123" t="s">
        <v>321</v>
      </c>
      <c r="C81" s="123"/>
      <c r="D81" s="137">
        <f t="shared" si="10"/>
        <v>1.05</v>
      </c>
      <c r="E81" s="157"/>
      <c r="F81" s="139">
        <f t="shared" si="11"/>
        <v>1.05</v>
      </c>
      <c r="G81" s="140">
        <v>0</v>
      </c>
      <c r="H81" s="140"/>
      <c r="I81" s="140"/>
      <c r="J81" s="140">
        <v>1.05</v>
      </c>
      <c r="K81" s="126" t="s">
        <v>229</v>
      </c>
      <c r="L81" s="108">
        <v>40</v>
      </c>
      <c r="M81" s="108"/>
    </row>
    <row r="82" spans="1:14" s="18" customFormat="1" ht="15.75">
      <c r="A82" s="41">
        <v>6</v>
      </c>
      <c r="B82" s="123" t="s">
        <v>322</v>
      </c>
      <c r="C82" s="120"/>
      <c r="D82" s="137">
        <f t="shared" si="10"/>
        <v>0.8</v>
      </c>
      <c r="E82" s="158"/>
      <c r="F82" s="139">
        <f t="shared" si="11"/>
        <v>0.8</v>
      </c>
      <c r="G82" s="140">
        <v>0</v>
      </c>
      <c r="H82" s="140"/>
      <c r="I82" s="140"/>
      <c r="J82" s="140">
        <v>0.8</v>
      </c>
      <c r="K82" s="124" t="s">
        <v>217</v>
      </c>
      <c r="L82" s="108">
        <v>41</v>
      </c>
      <c r="M82" s="108"/>
    </row>
    <row r="83" spans="1:14" s="18" customFormat="1" ht="18" customHeight="1">
      <c r="A83" s="41">
        <v>7</v>
      </c>
      <c r="B83" s="123" t="s">
        <v>323</v>
      </c>
      <c r="C83" s="125"/>
      <c r="D83" s="137">
        <f t="shared" si="10"/>
        <v>0.54</v>
      </c>
      <c r="E83" s="159"/>
      <c r="F83" s="139">
        <f t="shared" si="11"/>
        <v>0.54</v>
      </c>
      <c r="G83" s="140">
        <v>0</v>
      </c>
      <c r="H83" s="140"/>
      <c r="I83" s="140"/>
      <c r="J83" s="140">
        <v>0.54</v>
      </c>
      <c r="K83" s="126" t="s">
        <v>219</v>
      </c>
      <c r="L83" s="108">
        <v>42</v>
      </c>
      <c r="M83" s="108"/>
    </row>
    <row r="84" spans="1:14" s="18" customFormat="1" ht="18" customHeight="1">
      <c r="A84" s="41">
        <v>8</v>
      </c>
      <c r="B84" s="123" t="s">
        <v>324</v>
      </c>
      <c r="C84" s="125"/>
      <c r="D84" s="137">
        <f t="shared" si="10"/>
        <v>0.6</v>
      </c>
      <c r="E84" s="159"/>
      <c r="F84" s="139">
        <f t="shared" si="11"/>
        <v>0.6</v>
      </c>
      <c r="G84" s="140">
        <v>0.45</v>
      </c>
      <c r="H84" s="140"/>
      <c r="I84" s="140"/>
      <c r="J84" s="140">
        <v>0.15</v>
      </c>
      <c r="K84" s="126" t="s">
        <v>216</v>
      </c>
      <c r="L84" s="108">
        <v>43</v>
      </c>
      <c r="M84" s="108"/>
    </row>
    <row r="85" spans="1:14" s="18" customFormat="1" ht="18" customHeight="1">
      <c r="A85" s="41">
        <v>9</v>
      </c>
      <c r="B85" s="123" t="s">
        <v>325</v>
      </c>
      <c r="C85" s="125"/>
      <c r="D85" s="137">
        <f t="shared" si="10"/>
        <v>1</v>
      </c>
      <c r="E85" s="159"/>
      <c r="F85" s="139">
        <f t="shared" si="11"/>
        <v>1</v>
      </c>
      <c r="G85" s="140">
        <v>0</v>
      </c>
      <c r="H85" s="140"/>
      <c r="I85" s="140"/>
      <c r="J85" s="140">
        <v>1</v>
      </c>
      <c r="K85" s="126" t="s">
        <v>236</v>
      </c>
      <c r="L85" s="108">
        <v>44</v>
      </c>
      <c r="M85" s="108"/>
    </row>
    <row r="86" spans="1:14" s="18" customFormat="1" ht="15.75">
      <c r="A86" s="41">
        <v>10</v>
      </c>
      <c r="B86" s="123" t="s">
        <v>326</v>
      </c>
      <c r="C86" s="125"/>
      <c r="D86" s="137">
        <f t="shared" si="10"/>
        <v>1.6</v>
      </c>
      <c r="E86" s="159"/>
      <c r="F86" s="139">
        <f t="shared" si="11"/>
        <v>1.6</v>
      </c>
      <c r="G86" s="140">
        <v>0.9</v>
      </c>
      <c r="H86" s="140"/>
      <c r="I86" s="140"/>
      <c r="J86" s="140">
        <v>0.7</v>
      </c>
      <c r="K86" s="126" t="s">
        <v>220</v>
      </c>
      <c r="L86" s="108">
        <v>45</v>
      </c>
      <c r="M86" s="108"/>
    </row>
    <row r="87" spans="1:14" s="117" customFormat="1" ht="18" customHeight="1">
      <c r="A87" s="41">
        <v>11</v>
      </c>
      <c r="B87" s="123" t="s">
        <v>327</v>
      </c>
      <c r="C87" s="131"/>
      <c r="D87" s="137">
        <f t="shared" si="10"/>
        <v>0.6</v>
      </c>
      <c r="E87" s="149"/>
      <c r="F87" s="139">
        <f t="shared" si="11"/>
        <v>0.6</v>
      </c>
      <c r="G87" s="140">
        <v>0</v>
      </c>
      <c r="H87" s="140"/>
      <c r="I87" s="140"/>
      <c r="J87" s="140">
        <v>0.6</v>
      </c>
      <c r="K87" s="126" t="s">
        <v>225</v>
      </c>
      <c r="L87" s="108">
        <v>46</v>
      </c>
      <c r="M87" s="108"/>
      <c r="N87" s="18"/>
    </row>
    <row r="88" spans="1:14" s="117" customFormat="1" ht="31.5">
      <c r="A88" s="41">
        <v>12</v>
      </c>
      <c r="B88" s="123" t="s">
        <v>328</v>
      </c>
      <c r="C88" s="131"/>
      <c r="D88" s="137">
        <f t="shared" si="10"/>
        <v>0.48</v>
      </c>
      <c r="E88" s="149"/>
      <c r="F88" s="139">
        <f t="shared" si="11"/>
        <v>0.48</v>
      </c>
      <c r="G88" s="140">
        <v>0.3</v>
      </c>
      <c r="H88" s="140"/>
      <c r="I88" s="140"/>
      <c r="J88" s="140">
        <v>0.18</v>
      </c>
      <c r="K88" s="126" t="s">
        <v>223</v>
      </c>
      <c r="L88" s="108">
        <v>47</v>
      </c>
      <c r="M88" s="108"/>
      <c r="N88" s="18"/>
    </row>
    <row r="89" spans="1:14" s="119" customFormat="1" ht="18" customHeight="1">
      <c r="A89" s="104" t="s">
        <v>329</v>
      </c>
      <c r="B89" s="106" t="s">
        <v>80</v>
      </c>
      <c r="C89" s="110" t="s">
        <v>85</v>
      </c>
      <c r="D89" s="142">
        <f t="shared" si="10"/>
        <v>0.61</v>
      </c>
      <c r="E89" s="160"/>
      <c r="F89" s="134">
        <f>SUM(F90)</f>
        <v>0.61</v>
      </c>
      <c r="G89" s="134">
        <f>SUM(G90)</f>
        <v>0</v>
      </c>
      <c r="H89" s="134">
        <f>SUM(H90)</f>
        <v>0</v>
      </c>
      <c r="I89" s="134">
        <f>SUM(I90)</f>
        <v>0</v>
      </c>
      <c r="J89" s="134">
        <f>SUM(J90)</f>
        <v>0.61</v>
      </c>
      <c r="K89" s="126"/>
      <c r="L89" s="118"/>
      <c r="M89" s="118"/>
      <c r="N89" s="115"/>
    </row>
    <row r="90" spans="1:14" s="18" customFormat="1" ht="18" customHeight="1">
      <c r="A90" s="41">
        <v>1</v>
      </c>
      <c r="B90" s="124" t="s">
        <v>330</v>
      </c>
      <c r="C90" s="126"/>
      <c r="D90" s="137">
        <f t="shared" si="10"/>
        <v>0.61</v>
      </c>
      <c r="E90" s="140"/>
      <c r="F90" s="139">
        <f>SUM(G90:J90)</f>
        <v>0.61</v>
      </c>
      <c r="G90" s="161"/>
      <c r="H90" s="140"/>
      <c r="I90" s="140"/>
      <c r="J90" s="140">
        <v>0.61</v>
      </c>
      <c r="K90" s="126" t="s">
        <v>292</v>
      </c>
      <c r="L90" s="108">
        <v>48</v>
      </c>
      <c r="M90" s="108"/>
    </row>
    <row r="91" spans="1:14" s="115" customFormat="1" ht="18" customHeight="1">
      <c r="A91" s="104" t="s">
        <v>331</v>
      </c>
      <c r="B91" s="106" t="s">
        <v>81</v>
      </c>
      <c r="C91" s="110" t="s">
        <v>89</v>
      </c>
      <c r="D91" s="142">
        <f t="shared" si="10"/>
        <v>0.95</v>
      </c>
      <c r="E91" s="154">
        <f t="shared" ref="E91:J91" si="12">SUM(E92:E93)</f>
        <v>0.45</v>
      </c>
      <c r="F91" s="134">
        <f t="shared" si="12"/>
        <v>0.5</v>
      </c>
      <c r="G91" s="134">
        <f t="shared" si="12"/>
        <v>0.06</v>
      </c>
      <c r="H91" s="134">
        <f t="shared" si="12"/>
        <v>0</v>
      </c>
      <c r="I91" s="134">
        <f t="shared" si="12"/>
        <v>0</v>
      </c>
      <c r="J91" s="134">
        <f t="shared" si="12"/>
        <v>0.44</v>
      </c>
      <c r="K91" s="126"/>
      <c r="L91" s="109"/>
      <c r="M91" s="109"/>
    </row>
    <row r="92" spans="1:14" s="18" customFormat="1" ht="18" customHeight="1">
      <c r="A92" s="41">
        <v>1</v>
      </c>
      <c r="B92" s="123" t="s">
        <v>332</v>
      </c>
      <c r="C92" s="124"/>
      <c r="D92" s="137">
        <f t="shared" si="10"/>
        <v>0.3</v>
      </c>
      <c r="E92" s="149"/>
      <c r="F92" s="139">
        <f>SUM(G92:J92)</f>
        <v>0.3</v>
      </c>
      <c r="G92" s="140">
        <v>0</v>
      </c>
      <c r="H92" s="140"/>
      <c r="I92" s="140"/>
      <c r="J92" s="140">
        <v>0.3</v>
      </c>
      <c r="K92" s="126" t="s">
        <v>292</v>
      </c>
      <c r="L92" s="108">
        <v>49</v>
      </c>
      <c r="M92" s="108"/>
    </row>
    <row r="93" spans="1:14" s="18" customFormat="1" ht="18" customHeight="1">
      <c r="A93" s="41">
        <v>2</v>
      </c>
      <c r="B93" s="123" t="s">
        <v>333</v>
      </c>
      <c r="C93" s="120"/>
      <c r="D93" s="137">
        <f t="shared" si="10"/>
        <v>0.65</v>
      </c>
      <c r="E93" s="158">
        <v>0.45</v>
      </c>
      <c r="F93" s="139">
        <f>SUM(G93:J93)</f>
        <v>0.2</v>
      </c>
      <c r="G93" s="140">
        <v>0.06</v>
      </c>
      <c r="H93" s="140"/>
      <c r="I93" s="140"/>
      <c r="J93" s="140">
        <v>0.14000000000000001</v>
      </c>
      <c r="K93" s="126" t="s">
        <v>223</v>
      </c>
      <c r="L93" s="108">
        <v>50</v>
      </c>
      <c r="M93" s="108"/>
    </row>
    <row r="94" spans="1:14" s="115" customFormat="1" ht="18" customHeight="1">
      <c r="A94" s="104" t="s">
        <v>334</v>
      </c>
      <c r="B94" s="106" t="s">
        <v>82</v>
      </c>
      <c r="C94" s="110" t="s">
        <v>87</v>
      </c>
      <c r="D94" s="142">
        <f t="shared" si="10"/>
        <v>10</v>
      </c>
      <c r="E94" s="162"/>
      <c r="F94" s="134">
        <f>F95</f>
        <v>10</v>
      </c>
      <c r="G94" s="134">
        <f>G95</f>
        <v>0</v>
      </c>
      <c r="H94" s="134">
        <f>H95</f>
        <v>0</v>
      </c>
      <c r="I94" s="134">
        <f>I95</f>
        <v>0</v>
      </c>
      <c r="J94" s="134">
        <f>J95</f>
        <v>10</v>
      </c>
      <c r="K94" s="126"/>
      <c r="L94" s="109"/>
      <c r="M94" s="109"/>
    </row>
    <row r="95" spans="1:14" s="18" customFormat="1" ht="15.75">
      <c r="A95" s="41">
        <v>1</v>
      </c>
      <c r="B95" s="123" t="s">
        <v>335</v>
      </c>
      <c r="C95" s="120"/>
      <c r="D95" s="137">
        <f t="shared" si="10"/>
        <v>10</v>
      </c>
      <c r="E95" s="158"/>
      <c r="F95" s="139">
        <f>SUM(G95:J95)</f>
        <v>10</v>
      </c>
      <c r="G95" s="140">
        <v>0</v>
      </c>
      <c r="H95" s="140"/>
      <c r="I95" s="140"/>
      <c r="J95" s="140">
        <v>10</v>
      </c>
      <c r="K95" s="124" t="s">
        <v>217</v>
      </c>
      <c r="L95" s="108">
        <v>51</v>
      </c>
      <c r="M95" s="108"/>
    </row>
    <row r="96" spans="1:14" s="115" customFormat="1" ht="15.75">
      <c r="A96" s="104" t="s">
        <v>336</v>
      </c>
      <c r="B96" s="106" t="s">
        <v>83</v>
      </c>
      <c r="C96" s="110" t="s">
        <v>39</v>
      </c>
      <c r="D96" s="142">
        <f t="shared" si="10"/>
        <v>20</v>
      </c>
      <c r="E96" s="162"/>
      <c r="F96" s="134">
        <f>F97</f>
        <v>20</v>
      </c>
      <c r="G96" s="134">
        <f>G97</f>
        <v>0</v>
      </c>
      <c r="H96" s="134">
        <f>H97</f>
        <v>0</v>
      </c>
      <c r="I96" s="134">
        <f>I97</f>
        <v>0</v>
      </c>
      <c r="J96" s="134">
        <f>J97</f>
        <v>20</v>
      </c>
      <c r="K96" s="126"/>
      <c r="L96" s="109"/>
      <c r="M96" s="109"/>
    </row>
    <row r="97" spans="1:13" s="18" customFormat="1" ht="18" customHeight="1">
      <c r="A97" s="41">
        <v>1</v>
      </c>
      <c r="B97" s="123" t="s">
        <v>337</v>
      </c>
      <c r="C97" s="126"/>
      <c r="D97" s="137">
        <f t="shared" si="10"/>
        <v>20</v>
      </c>
      <c r="E97" s="138"/>
      <c r="F97" s="139">
        <f>SUM(G97:J97)</f>
        <v>20</v>
      </c>
      <c r="G97" s="140">
        <v>0</v>
      </c>
      <c r="H97" s="140"/>
      <c r="I97" s="140"/>
      <c r="J97" s="140">
        <v>20</v>
      </c>
      <c r="K97" s="126" t="s">
        <v>233</v>
      </c>
      <c r="L97" s="108">
        <v>52</v>
      </c>
      <c r="M97" s="108"/>
    </row>
    <row r="98" spans="1:13" s="115" customFormat="1" ht="18" customHeight="1">
      <c r="A98" s="104" t="s">
        <v>338</v>
      </c>
      <c r="B98" s="106" t="s">
        <v>128</v>
      </c>
      <c r="C98" s="110" t="s">
        <v>126</v>
      </c>
      <c r="D98" s="142">
        <f t="shared" si="10"/>
        <v>0.8</v>
      </c>
      <c r="E98" s="151">
        <f>SUM(E99:E103)</f>
        <v>0.19</v>
      </c>
      <c r="F98" s="134">
        <f>SUM(F99:F105)</f>
        <v>0.61</v>
      </c>
      <c r="G98" s="134">
        <f>SUM(G99:G105)</f>
        <v>0.1</v>
      </c>
      <c r="H98" s="134">
        <f>SUM(H99:H105)</f>
        <v>0</v>
      </c>
      <c r="I98" s="134">
        <f>SUM(I99:I105)</f>
        <v>0</v>
      </c>
      <c r="J98" s="134">
        <f>SUM(J99:J105)</f>
        <v>0.51</v>
      </c>
      <c r="K98" s="126"/>
      <c r="L98" s="109"/>
      <c r="M98" s="109"/>
    </row>
    <row r="99" spans="1:13" s="115" customFormat="1" ht="15.75">
      <c r="A99" s="41">
        <v>1</v>
      </c>
      <c r="B99" s="124" t="s">
        <v>339</v>
      </c>
      <c r="C99" s="126"/>
      <c r="D99" s="137">
        <f t="shared" si="10"/>
        <v>0.1</v>
      </c>
      <c r="E99" s="138"/>
      <c r="F99" s="139">
        <f>SUM(G99:J99)</f>
        <v>0.1</v>
      </c>
      <c r="G99" s="140">
        <v>0.05</v>
      </c>
      <c r="H99" s="140"/>
      <c r="I99" s="140"/>
      <c r="J99" s="140">
        <v>0.05</v>
      </c>
      <c r="K99" s="124" t="s">
        <v>217</v>
      </c>
      <c r="L99" s="108">
        <v>53</v>
      </c>
      <c r="M99" s="109"/>
    </row>
    <row r="100" spans="1:13" s="115" customFormat="1" ht="18" customHeight="1">
      <c r="A100" s="41">
        <v>2</v>
      </c>
      <c r="B100" s="124" t="s">
        <v>340</v>
      </c>
      <c r="C100" s="126"/>
      <c r="D100" s="137">
        <f t="shared" si="10"/>
        <v>0.24</v>
      </c>
      <c r="E100" s="138">
        <v>0.12</v>
      </c>
      <c r="F100" s="139">
        <f t="shared" ref="F100:F105" si="13">SUM(G100:J100)</f>
        <v>0.12</v>
      </c>
      <c r="G100" s="140">
        <v>0</v>
      </c>
      <c r="H100" s="140"/>
      <c r="I100" s="140"/>
      <c r="J100" s="140">
        <v>0.12</v>
      </c>
      <c r="K100" s="126" t="s">
        <v>236</v>
      </c>
      <c r="L100" s="108">
        <v>54</v>
      </c>
      <c r="M100" s="109"/>
    </row>
    <row r="101" spans="1:13" s="115" customFormat="1" ht="18" customHeight="1">
      <c r="A101" s="41">
        <v>3</v>
      </c>
      <c r="B101" s="124" t="s">
        <v>341</v>
      </c>
      <c r="C101" s="126"/>
      <c r="D101" s="137">
        <f t="shared" si="10"/>
        <v>0.1</v>
      </c>
      <c r="E101" s="138"/>
      <c r="F101" s="139">
        <f t="shared" si="13"/>
        <v>0.1</v>
      </c>
      <c r="G101" s="140">
        <v>0</v>
      </c>
      <c r="H101" s="140"/>
      <c r="I101" s="140"/>
      <c r="J101" s="140">
        <v>0.1</v>
      </c>
      <c r="K101" s="126" t="s">
        <v>226</v>
      </c>
      <c r="L101" s="108">
        <v>55</v>
      </c>
      <c r="M101" s="109"/>
    </row>
    <row r="102" spans="1:13" s="115" customFormat="1" ht="18" customHeight="1">
      <c r="A102" s="41">
        <v>4</v>
      </c>
      <c r="B102" s="124" t="s">
        <v>342</v>
      </c>
      <c r="C102" s="126"/>
      <c r="D102" s="137">
        <f t="shared" si="10"/>
        <v>0.08</v>
      </c>
      <c r="E102" s="138">
        <v>0.03</v>
      </c>
      <c r="F102" s="139">
        <f t="shared" si="13"/>
        <v>0.05</v>
      </c>
      <c r="G102" s="140">
        <v>0.05</v>
      </c>
      <c r="H102" s="140"/>
      <c r="I102" s="140"/>
      <c r="J102" s="140">
        <v>0</v>
      </c>
      <c r="K102" s="126" t="s">
        <v>226</v>
      </c>
      <c r="L102" s="108">
        <v>56</v>
      </c>
      <c r="M102" s="109"/>
    </row>
    <row r="103" spans="1:13" s="115" customFormat="1" ht="18" customHeight="1">
      <c r="A103" s="41">
        <v>5</v>
      </c>
      <c r="B103" s="124" t="s">
        <v>343</v>
      </c>
      <c r="C103" s="126"/>
      <c r="D103" s="137">
        <f t="shared" si="10"/>
        <v>0.08</v>
      </c>
      <c r="E103" s="138">
        <v>0.04</v>
      </c>
      <c r="F103" s="139">
        <f t="shared" si="13"/>
        <v>0.04</v>
      </c>
      <c r="G103" s="140">
        <v>0</v>
      </c>
      <c r="H103" s="140"/>
      <c r="I103" s="140"/>
      <c r="J103" s="140">
        <v>0.04</v>
      </c>
      <c r="K103" s="126" t="s">
        <v>231</v>
      </c>
      <c r="L103" s="108">
        <v>57</v>
      </c>
      <c r="M103" s="109"/>
    </row>
    <row r="104" spans="1:13" s="18" customFormat="1" ht="18" customHeight="1">
      <c r="A104" s="41">
        <v>6</v>
      </c>
      <c r="B104" s="123" t="s">
        <v>344</v>
      </c>
      <c r="C104" s="126"/>
      <c r="D104" s="137">
        <f t="shared" si="10"/>
        <v>0.1</v>
      </c>
      <c r="E104" s="138"/>
      <c r="F104" s="139">
        <f t="shared" si="13"/>
        <v>0.1</v>
      </c>
      <c r="G104" s="140">
        <v>0</v>
      </c>
      <c r="H104" s="140"/>
      <c r="I104" s="140"/>
      <c r="J104" s="140">
        <v>0.1</v>
      </c>
      <c r="K104" s="126" t="s">
        <v>231</v>
      </c>
      <c r="L104" s="108">
        <v>58</v>
      </c>
      <c r="M104" s="108"/>
    </row>
    <row r="105" spans="1:13" s="18" customFormat="1" ht="18" customHeight="1">
      <c r="A105" s="41">
        <v>7</v>
      </c>
      <c r="B105" s="123" t="s">
        <v>345</v>
      </c>
      <c r="C105" s="126"/>
      <c r="D105" s="137">
        <f t="shared" si="10"/>
        <v>0.1</v>
      </c>
      <c r="E105" s="138"/>
      <c r="F105" s="139">
        <f t="shared" si="13"/>
        <v>0.1</v>
      </c>
      <c r="G105" s="140">
        <v>0</v>
      </c>
      <c r="H105" s="140"/>
      <c r="I105" s="140"/>
      <c r="J105" s="140">
        <v>0.1</v>
      </c>
      <c r="K105" s="126" t="s">
        <v>227</v>
      </c>
      <c r="L105" s="108">
        <v>59</v>
      </c>
      <c r="M105" s="108"/>
    </row>
    <row r="106" spans="1:13" s="115" customFormat="1" ht="18" customHeight="1">
      <c r="A106" s="104" t="s">
        <v>346</v>
      </c>
      <c r="B106" s="106" t="s">
        <v>129</v>
      </c>
      <c r="C106" s="110" t="s">
        <v>127</v>
      </c>
      <c r="D106" s="142">
        <f>SUM(E106+F106)</f>
        <v>0.34</v>
      </c>
      <c r="E106" s="151"/>
      <c r="F106" s="134">
        <f>F107</f>
        <v>0.34</v>
      </c>
      <c r="G106" s="134">
        <f>G107</f>
        <v>0</v>
      </c>
      <c r="H106" s="134">
        <f>H107</f>
        <v>0</v>
      </c>
      <c r="I106" s="134">
        <f>I107</f>
        <v>0</v>
      </c>
      <c r="J106" s="134">
        <f>J107</f>
        <v>0.34</v>
      </c>
      <c r="K106" s="126"/>
      <c r="L106" s="109"/>
      <c r="M106" s="109"/>
    </row>
    <row r="107" spans="1:13" s="18" customFormat="1" ht="18" customHeight="1">
      <c r="A107" s="41">
        <v>1</v>
      </c>
      <c r="B107" s="123" t="s">
        <v>347</v>
      </c>
      <c r="C107" s="126"/>
      <c r="D107" s="137">
        <f>SUM(E107+F107)</f>
        <v>0.34</v>
      </c>
      <c r="E107" s="138"/>
      <c r="F107" s="139">
        <f>SUM(G107:J107)</f>
        <v>0.34</v>
      </c>
      <c r="G107" s="140">
        <v>0</v>
      </c>
      <c r="H107" s="140"/>
      <c r="I107" s="140"/>
      <c r="J107" s="140">
        <v>0.34</v>
      </c>
      <c r="K107" s="126" t="s">
        <v>236</v>
      </c>
      <c r="L107" s="108">
        <v>60</v>
      </c>
      <c r="M107" s="108"/>
    </row>
    <row r="108" spans="1:13" s="128" customFormat="1" ht="47.25">
      <c r="A108" s="104" t="s">
        <v>237</v>
      </c>
      <c r="B108" s="106" t="s">
        <v>238</v>
      </c>
      <c r="C108" s="106"/>
      <c r="D108" s="142">
        <f>SUM(E108+F108)</f>
        <v>105.91</v>
      </c>
      <c r="E108" s="134">
        <f t="shared" ref="E108:J108" si="14">SUM(E109+E118)</f>
        <v>1.2200000000000002</v>
      </c>
      <c r="F108" s="134">
        <f t="shared" si="14"/>
        <v>104.69</v>
      </c>
      <c r="G108" s="134">
        <f t="shared" si="14"/>
        <v>6.43</v>
      </c>
      <c r="H108" s="134">
        <f t="shared" si="14"/>
        <v>0</v>
      </c>
      <c r="I108" s="134">
        <f t="shared" si="14"/>
        <v>0</v>
      </c>
      <c r="J108" s="134">
        <f t="shared" si="14"/>
        <v>98.259999999999991</v>
      </c>
      <c r="K108" s="126"/>
      <c r="L108" s="127"/>
      <c r="M108" s="127"/>
    </row>
    <row r="109" spans="1:13" s="114" customFormat="1" ht="31.5">
      <c r="A109" s="104" t="s">
        <v>348</v>
      </c>
      <c r="B109" s="106" t="s">
        <v>28</v>
      </c>
      <c r="C109" s="106" t="s">
        <v>20</v>
      </c>
      <c r="D109" s="142">
        <f>SUM(D110+D112)</f>
        <v>49</v>
      </c>
      <c r="E109" s="142">
        <f t="shared" ref="E109:J109" si="15">SUM(E110+E112)</f>
        <v>0</v>
      </c>
      <c r="F109" s="143">
        <f t="shared" si="15"/>
        <v>49</v>
      </c>
      <c r="G109" s="143">
        <f t="shared" si="15"/>
        <v>0</v>
      </c>
      <c r="H109" s="143">
        <f t="shared" si="15"/>
        <v>0</v>
      </c>
      <c r="I109" s="143">
        <f t="shared" si="15"/>
        <v>0</v>
      </c>
      <c r="J109" s="143">
        <f t="shared" si="15"/>
        <v>49</v>
      </c>
      <c r="K109" s="126"/>
      <c r="L109" s="113"/>
      <c r="M109" s="113"/>
    </row>
    <row r="110" spans="1:13" s="115" customFormat="1" ht="31.5">
      <c r="A110" s="104" t="s">
        <v>239</v>
      </c>
      <c r="B110" s="106" t="s">
        <v>93</v>
      </c>
      <c r="C110" s="106" t="s">
        <v>45</v>
      </c>
      <c r="D110" s="134">
        <f t="shared" ref="D110:D127" si="16">SUM(E110+F110)</f>
        <v>30</v>
      </c>
      <c r="E110" s="134">
        <f t="shared" ref="E110:J110" si="17">SUM(E111)</f>
        <v>0</v>
      </c>
      <c r="F110" s="134">
        <f t="shared" si="17"/>
        <v>30</v>
      </c>
      <c r="G110" s="134">
        <f t="shared" si="17"/>
        <v>0</v>
      </c>
      <c r="H110" s="134">
        <f t="shared" si="17"/>
        <v>0</v>
      </c>
      <c r="I110" s="134">
        <f t="shared" si="17"/>
        <v>0</v>
      </c>
      <c r="J110" s="134">
        <f t="shared" si="17"/>
        <v>30</v>
      </c>
      <c r="K110" s="126"/>
      <c r="L110" s="105"/>
      <c r="M110" s="105"/>
    </row>
    <row r="111" spans="1:13" s="18" customFormat="1" ht="15.75">
      <c r="A111" s="41">
        <v>1</v>
      </c>
      <c r="B111" s="131" t="s">
        <v>349</v>
      </c>
      <c r="C111" s="129"/>
      <c r="D111" s="139">
        <f t="shared" si="16"/>
        <v>30</v>
      </c>
      <c r="E111" s="163"/>
      <c r="F111" s="139">
        <f>SUM(G111:J111)</f>
        <v>30</v>
      </c>
      <c r="G111" s="140"/>
      <c r="H111" s="140"/>
      <c r="I111" s="140"/>
      <c r="J111" s="140">
        <v>30</v>
      </c>
      <c r="K111" s="126" t="s">
        <v>221</v>
      </c>
      <c r="L111" s="108">
        <v>61</v>
      </c>
      <c r="M111" s="108"/>
    </row>
    <row r="112" spans="1:13" s="115" customFormat="1" ht="31.5">
      <c r="A112" s="104" t="s">
        <v>240</v>
      </c>
      <c r="B112" s="106" t="s">
        <v>46</v>
      </c>
      <c r="C112" s="106" t="s">
        <v>47</v>
      </c>
      <c r="D112" s="134">
        <f>SUM(E112+F112)</f>
        <v>19</v>
      </c>
      <c r="E112" s="134"/>
      <c r="F112" s="134">
        <f>SUM(F113:F117)</f>
        <v>19</v>
      </c>
      <c r="G112" s="134">
        <f>SUM(G113:G116)</f>
        <v>0</v>
      </c>
      <c r="H112" s="134">
        <f>SUM(H113:H116)</f>
        <v>0</v>
      </c>
      <c r="I112" s="134">
        <f>SUM(I113:I116)</f>
        <v>0</v>
      </c>
      <c r="J112" s="134">
        <f>SUM(J113:J117)</f>
        <v>19</v>
      </c>
      <c r="K112" s="126"/>
      <c r="L112" s="105"/>
      <c r="M112" s="105"/>
    </row>
    <row r="113" spans="1:13" s="18" customFormat="1" ht="15.75">
      <c r="A113" s="41">
        <v>1</v>
      </c>
      <c r="B113" s="124" t="s">
        <v>350</v>
      </c>
      <c r="C113" s="124"/>
      <c r="D113" s="139">
        <f t="shared" si="16"/>
        <v>2</v>
      </c>
      <c r="E113" s="139"/>
      <c r="F113" s="139">
        <f>SUM(G113:J113)</f>
        <v>2</v>
      </c>
      <c r="G113" s="139">
        <v>0</v>
      </c>
      <c r="H113" s="139"/>
      <c r="I113" s="139"/>
      <c r="J113" s="139">
        <v>2</v>
      </c>
      <c r="K113" s="126" t="s">
        <v>216</v>
      </c>
      <c r="L113" s="116">
        <v>62</v>
      </c>
      <c r="M113" s="116"/>
    </row>
    <row r="114" spans="1:13" s="18" customFormat="1" ht="15.75">
      <c r="A114" s="41">
        <v>2</v>
      </c>
      <c r="B114" s="124" t="s">
        <v>351</v>
      </c>
      <c r="C114" s="124"/>
      <c r="D114" s="139">
        <f t="shared" si="16"/>
        <v>3</v>
      </c>
      <c r="E114" s="139"/>
      <c r="F114" s="139">
        <f>SUM(G114:J114)</f>
        <v>3</v>
      </c>
      <c r="G114" s="139">
        <v>0</v>
      </c>
      <c r="H114" s="139"/>
      <c r="I114" s="139"/>
      <c r="J114" s="139">
        <v>3</v>
      </c>
      <c r="K114" s="126" t="s">
        <v>236</v>
      </c>
      <c r="L114" s="108">
        <v>63</v>
      </c>
      <c r="M114" s="108"/>
    </row>
    <row r="115" spans="1:13" s="18" customFormat="1" ht="15.75">
      <c r="A115" s="41">
        <v>3</v>
      </c>
      <c r="B115" s="124" t="s">
        <v>352</v>
      </c>
      <c r="C115" s="124"/>
      <c r="D115" s="139">
        <f t="shared" si="16"/>
        <v>6</v>
      </c>
      <c r="E115" s="139"/>
      <c r="F115" s="139">
        <f>SUM(G115:J115)</f>
        <v>6</v>
      </c>
      <c r="G115" s="139">
        <v>0</v>
      </c>
      <c r="H115" s="139"/>
      <c r="I115" s="139"/>
      <c r="J115" s="139">
        <v>6</v>
      </c>
      <c r="K115" s="126" t="s">
        <v>227</v>
      </c>
      <c r="L115" s="108">
        <v>64</v>
      </c>
      <c r="M115" s="108"/>
    </row>
    <row r="116" spans="1:13" s="18" customFormat="1" ht="15.75">
      <c r="A116" s="41">
        <v>4</v>
      </c>
      <c r="B116" s="124" t="s">
        <v>353</v>
      </c>
      <c r="C116" s="124"/>
      <c r="D116" s="139">
        <f t="shared" si="16"/>
        <v>7</v>
      </c>
      <c r="E116" s="139"/>
      <c r="F116" s="139">
        <f>SUM(G116:J116)</f>
        <v>7</v>
      </c>
      <c r="G116" s="139">
        <v>0</v>
      </c>
      <c r="H116" s="139"/>
      <c r="I116" s="139"/>
      <c r="J116" s="139">
        <v>7</v>
      </c>
      <c r="K116" s="126" t="s">
        <v>233</v>
      </c>
      <c r="L116" s="108">
        <v>65</v>
      </c>
      <c r="M116" s="108"/>
    </row>
    <row r="117" spans="1:13" s="18" customFormat="1" ht="15.75">
      <c r="A117" s="41">
        <v>5</v>
      </c>
      <c r="B117" s="124" t="s">
        <v>354</v>
      </c>
      <c r="C117" s="124"/>
      <c r="D117" s="139">
        <f t="shared" si="16"/>
        <v>1</v>
      </c>
      <c r="E117" s="139"/>
      <c r="F117" s="139">
        <f>SUM(G117:J117)</f>
        <v>1</v>
      </c>
      <c r="G117" s="139"/>
      <c r="H117" s="139"/>
      <c r="I117" s="139"/>
      <c r="J117" s="139">
        <v>1</v>
      </c>
      <c r="K117" s="126" t="s">
        <v>223</v>
      </c>
      <c r="L117" s="108">
        <v>119</v>
      </c>
      <c r="M117" s="108"/>
    </row>
    <row r="118" spans="1:13" s="115" customFormat="1" ht="15.75">
      <c r="A118" s="104" t="s">
        <v>355</v>
      </c>
      <c r="B118" s="106" t="s">
        <v>29</v>
      </c>
      <c r="C118" s="110" t="s">
        <v>23</v>
      </c>
      <c r="D118" s="142">
        <f t="shared" si="16"/>
        <v>56.91</v>
      </c>
      <c r="E118" s="142">
        <f>SUM(E119+E128+E177)</f>
        <v>1.2200000000000002</v>
      </c>
      <c r="F118" s="143">
        <f>SUM(F119+F128+F151+F156+F169+F172+F174+F177)</f>
        <v>55.69</v>
      </c>
      <c r="G118" s="143">
        <f>SUM(G119+G128+G151+G156+G169+G172+G174+G177)</f>
        <v>6.43</v>
      </c>
      <c r="H118" s="143">
        <f>SUM(H119+H128+H151+H156+H169+H172+H174+H177)</f>
        <v>0</v>
      </c>
      <c r="I118" s="143">
        <f>SUM(I119+I128+I151+I156+I169+I172+I174+I177)</f>
        <v>0</v>
      </c>
      <c r="J118" s="143">
        <f>SUM(J119+J128+J151+J156+J169+J172+J174+J177)</f>
        <v>49.26</v>
      </c>
      <c r="K118" s="126"/>
      <c r="L118" s="109"/>
      <c r="M118" s="109"/>
    </row>
    <row r="119" spans="1:13" s="115" customFormat="1" ht="23.25" customHeight="1">
      <c r="A119" s="104" t="s">
        <v>241</v>
      </c>
      <c r="B119" s="106" t="s">
        <v>76</v>
      </c>
      <c r="C119" s="110" t="s">
        <v>106</v>
      </c>
      <c r="D119" s="143">
        <f t="shared" si="16"/>
        <v>9.07</v>
      </c>
      <c r="E119" s="143"/>
      <c r="F119" s="143">
        <f>SUM(F120:F127)</f>
        <v>9.07</v>
      </c>
      <c r="G119" s="143">
        <f>SUM(G120:G127)</f>
        <v>0.88</v>
      </c>
      <c r="H119" s="143">
        <f>SUM(H120:H127)</f>
        <v>0</v>
      </c>
      <c r="I119" s="143">
        <f>SUM(I120:I127)</f>
        <v>0</v>
      </c>
      <c r="J119" s="143">
        <f>SUM(J120:J127)</f>
        <v>8.19</v>
      </c>
      <c r="K119" s="126"/>
      <c r="L119" s="105"/>
      <c r="M119" s="105"/>
    </row>
    <row r="120" spans="1:13" s="115" customFormat="1" ht="15.75">
      <c r="A120" s="41">
        <v>1</v>
      </c>
      <c r="B120" s="124" t="s">
        <v>356</v>
      </c>
      <c r="C120" s="126"/>
      <c r="D120" s="140">
        <f t="shared" si="16"/>
        <v>4.0999999999999996</v>
      </c>
      <c r="E120" s="140"/>
      <c r="F120" s="140">
        <f>SUM(G120:J120)</f>
        <v>4.0999999999999996</v>
      </c>
      <c r="G120" s="140">
        <v>0</v>
      </c>
      <c r="H120" s="140"/>
      <c r="I120" s="140"/>
      <c r="J120" s="140">
        <v>4.0999999999999996</v>
      </c>
      <c r="K120" s="126" t="s">
        <v>292</v>
      </c>
      <c r="L120" s="108">
        <v>66</v>
      </c>
      <c r="M120" s="108"/>
    </row>
    <row r="121" spans="1:13" s="115" customFormat="1" ht="15.75">
      <c r="A121" s="41">
        <v>2</v>
      </c>
      <c r="B121" s="124" t="s">
        <v>357</v>
      </c>
      <c r="C121" s="126"/>
      <c r="D121" s="140">
        <f t="shared" si="16"/>
        <v>0.18</v>
      </c>
      <c r="E121" s="140"/>
      <c r="F121" s="140">
        <f t="shared" ref="F121:F127" si="18">SUM(G121:J121)</f>
        <v>0.18</v>
      </c>
      <c r="G121" s="140">
        <v>0</v>
      </c>
      <c r="H121" s="140"/>
      <c r="I121" s="140"/>
      <c r="J121" s="140">
        <v>0.18</v>
      </c>
      <c r="K121" s="126" t="s">
        <v>222</v>
      </c>
      <c r="L121" s="108">
        <v>67</v>
      </c>
      <c r="M121" s="108"/>
    </row>
    <row r="122" spans="1:13" s="115" customFormat="1" ht="15.75">
      <c r="A122" s="41">
        <v>3</v>
      </c>
      <c r="B122" s="124" t="s">
        <v>358</v>
      </c>
      <c r="C122" s="126"/>
      <c r="D122" s="140">
        <f t="shared" si="16"/>
        <v>0.15</v>
      </c>
      <c r="E122" s="140"/>
      <c r="F122" s="140">
        <f t="shared" si="18"/>
        <v>0.15</v>
      </c>
      <c r="G122" s="140">
        <v>0</v>
      </c>
      <c r="H122" s="140"/>
      <c r="I122" s="140"/>
      <c r="J122" s="140">
        <v>0.15</v>
      </c>
      <c r="K122" s="126" t="s">
        <v>223</v>
      </c>
      <c r="L122" s="108">
        <v>68</v>
      </c>
      <c r="M122" s="108"/>
    </row>
    <row r="123" spans="1:13" s="115" customFormat="1" ht="15.75">
      <c r="A123" s="41">
        <v>4</v>
      </c>
      <c r="B123" s="124" t="s">
        <v>359</v>
      </c>
      <c r="C123" s="126"/>
      <c r="D123" s="140">
        <f t="shared" si="16"/>
        <v>0.04</v>
      </c>
      <c r="E123" s="140"/>
      <c r="F123" s="140">
        <f t="shared" si="18"/>
        <v>0.04</v>
      </c>
      <c r="G123" s="140">
        <v>0.04</v>
      </c>
      <c r="H123" s="140"/>
      <c r="I123" s="140"/>
      <c r="J123" s="140">
        <v>0</v>
      </c>
      <c r="K123" s="124" t="s">
        <v>217</v>
      </c>
      <c r="L123" s="108">
        <v>69</v>
      </c>
      <c r="M123" s="108"/>
    </row>
    <row r="124" spans="1:13" s="115" customFormat="1" ht="15.75">
      <c r="A124" s="41">
        <v>5</v>
      </c>
      <c r="B124" s="124" t="s">
        <v>360</v>
      </c>
      <c r="C124" s="126"/>
      <c r="D124" s="140">
        <f t="shared" si="16"/>
        <v>1</v>
      </c>
      <c r="E124" s="140"/>
      <c r="F124" s="140">
        <f t="shared" si="18"/>
        <v>1</v>
      </c>
      <c r="G124" s="140">
        <v>0</v>
      </c>
      <c r="H124" s="140"/>
      <c r="I124" s="140"/>
      <c r="J124" s="140">
        <v>1</v>
      </c>
      <c r="K124" s="126" t="s">
        <v>227</v>
      </c>
      <c r="L124" s="108">
        <v>70</v>
      </c>
      <c r="M124" s="108"/>
    </row>
    <row r="125" spans="1:13" s="115" customFormat="1" ht="15.75">
      <c r="A125" s="41">
        <v>6</v>
      </c>
      <c r="B125" s="124" t="s">
        <v>361</v>
      </c>
      <c r="C125" s="126"/>
      <c r="D125" s="140">
        <f t="shared" si="16"/>
        <v>0.3</v>
      </c>
      <c r="E125" s="140"/>
      <c r="F125" s="140">
        <f t="shared" si="18"/>
        <v>0.3</v>
      </c>
      <c r="G125" s="140">
        <v>0</v>
      </c>
      <c r="H125" s="140"/>
      <c r="I125" s="140"/>
      <c r="J125" s="140">
        <v>0.3</v>
      </c>
      <c r="K125" s="126" t="s">
        <v>292</v>
      </c>
      <c r="L125" s="108">
        <v>71</v>
      </c>
      <c r="M125" s="108"/>
    </row>
    <row r="126" spans="1:13" s="18" customFormat="1" ht="15.75">
      <c r="A126" s="41">
        <v>7</v>
      </c>
      <c r="B126" s="124" t="s">
        <v>362</v>
      </c>
      <c r="C126" s="124"/>
      <c r="D126" s="140">
        <f t="shared" si="16"/>
        <v>0.4</v>
      </c>
      <c r="E126" s="149"/>
      <c r="F126" s="140">
        <f t="shared" si="18"/>
        <v>0.4</v>
      </c>
      <c r="G126" s="140">
        <v>0</v>
      </c>
      <c r="H126" s="140"/>
      <c r="I126" s="140"/>
      <c r="J126" s="140">
        <v>0.4</v>
      </c>
      <c r="K126" s="126" t="s">
        <v>292</v>
      </c>
      <c r="L126" s="108">
        <v>72</v>
      </c>
      <c r="M126" s="108"/>
    </row>
    <row r="127" spans="1:13" s="18" customFormat="1" ht="31.5">
      <c r="A127" s="41">
        <v>8</v>
      </c>
      <c r="B127" s="124" t="s">
        <v>363</v>
      </c>
      <c r="C127" s="124"/>
      <c r="D127" s="140">
        <f t="shared" si="16"/>
        <v>2.9</v>
      </c>
      <c r="E127" s="149"/>
      <c r="F127" s="140">
        <f t="shared" si="18"/>
        <v>2.9</v>
      </c>
      <c r="G127" s="140">
        <v>0.84</v>
      </c>
      <c r="H127" s="140"/>
      <c r="I127" s="140"/>
      <c r="J127" s="140">
        <v>2.06</v>
      </c>
      <c r="K127" s="126" t="s">
        <v>219</v>
      </c>
      <c r="L127" s="108">
        <v>73</v>
      </c>
      <c r="M127" s="108"/>
    </row>
    <row r="128" spans="1:13" s="115" customFormat="1" ht="15.75">
      <c r="A128" s="104" t="s">
        <v>242</v>
      </c>
      <c r="B128" s="106" t="s">
        <v>112</v>
      </c>
      <c r="C128" s="110" t="s">
        <v>26</v>
      </c>
      <c r="D128" s="142">
        <f>SUM(E128+F128)</f>
        <v>14.51</v>
      </c>
      <c r="E128" s="147">
        <f>SUM(E129+E149)</f>
        <v>1.1700000000000002</v>
      </c>
      <c r="F128" s="134">
        <f>SUM(F129+F131+F133+F145+F147+F149)</f>
        <v>13.34</v>
      </c>
      <c r="G128" s="134">
        <f>SUM(G129+G131+G133+G145+G147+G149)</f>
        <v>5.05</v>
      </c>
      <c r="H128" s="134">
        <f>SUM(H129+H131+H133+H145+H147+H149)</f>
        <v>0</v>
      </c>
      <c r="I128" s="134">
        <f>SUM(I129+I131+I133+I145+I147+I149)</f>
        <v>0</v>
      </c>
      <c r="J128" s="134">
        <f>SUM(J129+J131+J133+J145+J147+J149)</f>
        <v>8.2900000000000009</v>
      </c>
      <c r="K128" s="126"/>
      <c r="L128" s="109"/>
      <c r="M128" s="109"/>
    </row>
    <row r="129" spans="1:13" s="115" customFormat="1" ht="15.75">
      <c r="A129" s="104" t="s">
        <v>364</v>
      </c>
      <c r="B129" s="150" t="s">
        <v>274</v>
      </c>
      <c r="C129" s="110" t="s">
        <v>166</v>
      </c>
      <c r="D129" s="142">
        <f>SUM(E129+F129)</f>
        <v>1.55</v>
      </c>
      <c r="E129" s="147">
        <f>E130</f>
        <v>1.1000000000000001</v>
      </c>
      <c r="F129" s="134">
        <f>SUM(F130)</f>
        <v>0.45</v>
      </c>
      <c r="G129" s="134">
        <f>SUM(G130)</f>
        <v>0</v>
      </c>
      <c r="H129" s="134">
        <f>SUM(H130)</f>
        <v>0</v>
      </c>
      <c r="I129" s="134">
        <f>SUM(I130)</f>
        <v>0</v>
      </c>
      <c r="J129" s="134">
        <f>SUM(J130)</f>
        <v>0.45</v>
      </c>
      <c r="K129" s="126"/>
      <c r="L129" s="109"/>
      <c r="M129" s="109"/>
    </row>
    <row r="130" spans="1:13" s="115" customFormat="1" ht="15.75">
      <c r="A130" s="41">
        <v>1</v>
      </c>
      <c r="B130" s="164" t="s">
        <v>365</v>
      </c>
      <c r="C130" s="126"/>
      <c r="D130" s="137">
        <v>1.55</v>
      </c>
      <c r="E130" s="165">
        <v>1.1000000000000001</v>
      </c>
      <c r="F130" s="139">
        <f>SUM(G130:J130)</f>
        <v>0.45</v>
      </c>
      <c r="G130" s="140">
        <v>0</v>
      </c>
      <c r="H130" s="140"/>
      <c r="I130" s="140"/>
      <c r="J130" s="140">
        <v>0.45</v>
      </c>
      <c r="K130" s="126" t="s">
        <v>225</v>
      </c>
      <c r="L130" s="108">
        <v>74</v>
      </c>
      <c r="M130" s="109"/>
    </row>
    <row r="131" spans="1:13" s="115" customFormat="1" ht="15.75">
      <c r="A131" s="104" t="s">
        <v>366</v>
      </c>
      <c r="B131" s="150" t="s">
        <v>280</v>
      </c>
      <c r="C131" s="110" t="s">
        <v>245</v>
      </c>
      <c r="D131" s="142">
        <f>SUM(E131+F131)</f>
        <v>0.5</v>
      </c>
      <c r="E131" s="162"/>
      <c r="F131" s="134">
        <f>SUM(F132)</f>
        <v>0.5</v>
      </c>
      <c r="G131" s="134">
        <f>SUM(G132)</f>
        <v>0</v>
      </c>
      <c r="H131" s="134">
        <f>SUM(H132)</f>
        <v>0</v>
      </c>
      <c r="I131" s="134">
        <f>SUM(I132)</f>
        <v>0</v>
      </c>
      <c r="J131" s="134">
        <f>SUM(J132)</f>
        <v>0.5</v>
      </c>
      <c r="K131" s="126"/>
      <c r="L131" s="109"/>
      <c r="M131" s="109"/>
    </row>
    <row r="132" spans="1:13" s="115" customFormat="1" ht="15.75">
      <c r="A132" s="41">
        <v>1</v>
      </c>
      <c r="B132" s="124" t="s">
        <v>367</v>
      </c>
      <c r="C132" s="126"/>
      <c r="D132" s="137">
        <f>SUM(E132+F132)</f>
        <v>0.5</v>
      </c>
      <c r="E132" s="158"/>
      <c r="F132" s="139">
        <f>SUM(G132:J132)</f>
        <v>0.5</v>
      </c>
      <c r="G132" s="140">
        <v>0</v>
      </c>
      <c r="H132" s="140"/>
      <c r="I132" s="140"/>
      <c r="J132" s="140">
        <v>0.5</v>
      </c>
      <c r="K132" s="126" t="s">
        <v>230</v>
      </c>
      <c r="L132" s="108">
        <v>75</v>
      </c>
      <c r="M132" s="109"/>
    </row>
    <row r="133" spans="1:13" s="115" customFormat="1" ht="15.75">
      <c r="A133" s="104" t="s">
        <v>368</v>
      </c>
      <c r="B133" s="145" t="s">
        <v>161</v>
      </c>
      <c r="C133" s="110" t="s">
        <v>165</v>
      </c>
      <c r="D133" s="143">
        <f>SUM(E133+F133)</f>
        <v>12.16</v>
      </c>
      <c r="E133" s="151"/>
      <c r="F133" s="143">
        <f>SUM(F134:F144)</f>
        <v>12.16</v>
      </c>
      <c r="G133" s="143">
        <f>SUM(G134:G144)</f>
        <v>5.0199999999999996</v>
      </c>
      <c r="H133" s="143">
        <f>SUM(H134:H144)</f>
        <v>0</v>
      </c>
      <c r="I133" s="143">
        <f>SUM(I134:I144)</f>
        <v>0</v>
      </c>
      <c r="J133" s="143">
        <f>SUM(J134:J144)</f>
        <v>7.14</v>
      </c>
      <c r="K133" s="110"/>
      <c r="L133" s="109"/>
      <c r="M133" s="109"/>
    </row>
    <row r="134" spans="1:13" s="18" customFormat="1" ht="15.75">
      <c r="A134" s="41">
        <v>1</v>
      </c>
      <c r="B134" s="124" t="s">
        <v>369</v>
      </c>
      <c r="C134" s="126"/>
      <c r="D134" s="140">
        <f t="shared" ref="D134:D144" si="19">SUM(E134+F134)</f>
        <v>3.4</v>
      </c>
      <c r="E134" s="138"/>
      <c r="F134" s="140">
        <f>SUM(G134:J134)</f>
        <v>3.4</v>
      </c>
      <c r="G134" s="140">
        <v>1.5</v>
      </c>
      <c r="H134" s="140"/>
      <c r="I134" s="140"/>
      <c r="J134" s="140">
        <v>1.9</v>
      </c>
      <c r="K134" s="126" t="s">
        <v>230</v>
      </c>
      <c r="L134" s="108">
        <v>76</v>
      </c>
      <c r="M134" s="108"/>
    </row>
    <row r="135" spans="1:13" s="115" customFormat="1" ht="15.75">
      <c r="A135" s="41">
        <v>2</v>
      </c>
      <c r="B135" s="124" t="s">
        <v>370</v>
      </c>
      <c r="C135" s="126"/>
      <c r="D135" s="140">
        <f t="shared" si="19"/>
        <v>1.35</v>
      </c>
      <c r="E135" s="158"/>
      <c r="F135" s="140">
        <f t="shared" ref="F135:F144" si="20">SUM(G135:J135)</f>
        <v>1.35</v>
      </c>
      <c r="G135" s="140">
        <v>0.3</v>
      </c>
      <c r="H135" s="140"/>
      <c r="I135" s="140"/>
      <c r="J135" s="140">
        <v>1.05</v>
      </c>
      <c r="K135" s="126" t="s">
        <v>230</v>
      </c>
      <c r="L135" s="108">
        <v>77</v>
      </c>
      <c r="M135" s="108"/>
    </row>
    <row r="136" spans="1:13" s="115" customFormat="1" ht="15.75">
      <c r="A136" s="41">
        <v>3</v>
      </c>
      <c r="B136" s="124" t="s">
        <v>371</v>
      </c>
      <c r="C136" s="126"/>
      <c r="D136" s="140">
        <f t="shared" si="19"/>
        <v>0.3</v>
      </c>
      <c r="E136" s="158"/>
      <c r="F136" s="140">
        <f t="shared" si="20"/>
        <v>0.3</v>
      </c>
      <c r="G136" s="140">
        <v>0.15</v>
      </c>
      <c r="H136" s="140"/>
      <c r="I136" s="140"/>
      <c r="J136" s="140">
        <v>0.15</v>
      </c>
      <c r="K136" s="126" t="s">
        <v>230</v>
      </c>
      <c r="L136" s="108">
        <v>78</v>
      </c>
      <c r="M136" s="108"/>
    </row>
    <row r="137" spans="1:13" s="115" customFormat="1" ht="15.75">
      <c r="A137" s="41">
        <v>4</v>
      </c>
      <c r="B137" s="124" t="s">
        <v>372</v>
      </c>
      <c r="C137" s="126"/>
      <c r="D137" s="140">
        <f t="shared" si="19"/>
        <v>0.44999999999999996</v>
      </c>
      <c r="E137" s="158"/>
      <c r="F137" s="140">
        <f t="shared" si="20"/>
        <v>0.44999999999999996</v>
      </c>
      <c r="G137" s="140">
        <v>0.15</v>
      </c>
      <c r="H137" s="140"/>
      <c r="I137" s="140"/>
      <c r="J137" s="140">
        <v>0.3</v>
      </c>
      <c r="K137" s="126" t="s">
        <v>230</v>
      </c>
      <c r="L137" s="108">
        <v>79</v>
      </c>
      <c r="M137" s="108"/>
    </row>
    <row r="138" spans="1:13" s="115" customFormat="1" ht="15.75">
      <c r="A138" s="41">
        <v>5</v>
      </c>
      <c r="B138" s="124" t="s">
        <v>373</v>
      </c>
      <c r="C138" s="126"/>
      <c r="D138" s="140">
        <f t="shared" si="19"/>
        <v>0.3</v>
      </c>
      <c r="E138" s="158"/>
      <c r="F138" s="140">
        <f t="shared" si="20"/>
        <v>0.3</v>
      </c>
      <c r="G138" s="140">
        <v>0</v>
      </c>
      <c r="H138" s="140"/>
      <c r="I138" s="140"/>
      <c r="J138" s="140">
        <v>0.3</v>
      </c>
      <c r="K138" s="124" t="s">
        <v>217</v>
      </c>
      <c r="L138" s="108">
        <v>80</v>
      </c>
      <c r="M138" s="108"/>
    </row>
    <row r="139" spans="1:13" s="115" customFormat="1" ht="15.75">
      <c r="A139" s="41">
        <v>6</v>
      </c>
      <c r="B139" s="124" t="s">
        <v>374</v>
      </c>
      <c r="C139" s="126"/>
      <c r="D139" s="140">
        <f t="shared" si="19"/>
        <v>1.9</v>
      </c>
      <c r="E139" s="158"/>
      <c r="F139" s="140">
        <f t="shared" si="20"/>
        <v>1.9</v>
      </c>
      <c r="G139" s="140">
        <v>1.7</v>
      </c>
      <c r="H139" s="140"/>
      <c r="I139" s="140"/>
      <c r="J139" s="140">
        <v>0.2</v>
      </c>
      <c r="K139" s="126" t="s">
        <v>213</v>
      </c>
      <c r="L139" s="108">
        <v>81</v>
      </c>
      <c r="M139" s="108"/>
    </row>
    <row r="140" spans="1:13" s="115" customFormat="1" ht="15.75">
      <c r="A140" s="41">
        <v>7</v>
      </c>
      <c r="B140" s="124" t="s">
        <v>375</v>
      </c>
      <c r="C140" s="126"/>
      <c r="D140" s="140">
        <f t="shared" si="19"/>
        <v>1.1200000000000001</v>
      </c>
      <c r="E140" s="158"/>
      <c r="F140" s="140">
        <f t="shared" si="20"/>
        <v>1.1200000000000001</v>
      </c>
      <c r="G140" s="140">
        <v>1.1200000000000001</v>
      </c>
      <c r="H140" s="140"/>
      <c r="I140" s="140"/>
      <c r="J140" s="140">
        <v>0</v>
      </c>
      <c r="K140" s="126" t="s">
        <v>233</v>
      </c>
      <c r="L140" s="108">
        <v>82</v>
      </c>
      <c r="M140" s="108"/>
    </row>
    <row r="141" spans="1:13" s="115" customFormat="1" ht="15.75">
      <c r="A141" s="41">
        <v>8</v>
      </c>
      <c r="B141" s="124" t="s">
        <v>376</v>
      </c>
      <c r="C141" s="126"/>
      <c r="D141" s="140">
        <f t="shared" si="19"/>
        <v>0.24</v>
      </c>
      <c r="E141" s="158"/>
      <c r="F141" s="140">
        <f t="shared" si="20"/>
        <v>0.24</v>
      </c>
      <c r="G141" s="140">
        <v>0</v>
      </c>
      <c r="H141" s="140"/>
      <c r="I141" s="140"/>
      <c r="J141" s="140">
        <v>0.24</v>
      </c>
      <c r="K141" s="126" t="s">
        <v>233</v>
      </c>
      <c r="L141" s="108">
        <v>83</v>
      </c>
      <c r="M141" s="108"/>
    </row>
    <row r="142" spans="1:13" s="115" customFormat="1" ht="15.75">
      <c r="A142" s="41">
        <v>9</v>
      </c>
      <c r="B142" s="124" t="s">
        <v>377</v>
      </c>
      <c r="C142" s="126"/>
      <c r="D142" s="140">
        <f t="shared" si="19"/>
        <v>0.1</v>
      </c>
      <c r="E142" s="158"/>
      <c r="F142" s="140">
        <f t="shared" si="20"/>
        <v>0.1</v>
      </c>
      <c r="G142" s="140">
        <v>0.1</v>
      </c>
      <c r="H142" s="140"/>
      <c r="I142" s="140"/>
      <c r="J142" s="140">
        <v>0</v>
      </c>
      <c r="K142" s="126" t="s">
        <v>233</v>
      </c>
      <c r="L142" s="108">
        <v>84</v>
      </c>
      <c r="M142" s="108"/>
    </row>
    <row r="143" spans="1:13" s="115" customFormat="1" ht="15.75">
      <c r="A143" s="41">
        <v>10</v>
      </c>
      <c r="B143" s="124" t="s">
        <v>378</v>
      </c>
      <c r="C143" s="126"/>
      <c r="D143" s="140">
        <f t="shared" si="19"/>
        <v>2.5</v>
      </c>
      <c r="E143" s="158"/>
      <c r="F143" s="140">
        <f t="shared" si="20"/>
        <v>2.5</v>
      </c>
      <c r="G143" s="140">
        <v>0</v>
      </c>
      <c r="H143" s="140"/>
      <c r="I143" s="140"/>
      <c r="J143" s="140">
        <v>2.5</v>
      </c>
      <c r="K143" s="126" t="s">
        <v>226</v>
      </c>
      <c r="L143" s="108">
        <v>85</v>
      </c>
      <c r="M143" s="108"/>
    </row>
    <row r="144" spans="1:13" s="115" customFormat="1" ht="15.75">
      <c r="A144" s="41">
        <v>11</v>
      </c>
      <c r="B144" s="124" t="s">
        <v>379</v>
      </c>
      <c r="C144" s="126"/>
      <c r="D144" s="140">
        <f t="shared" si="19"/>
        <v>0.5</v>
      </c>
      <c r="E144" s="158"/>
      <c r="F144" s="140">
        <f t="shared" si="20"/>
        <v>0.5</v>
      </c>
      <c r="G144" s="140">
        <v>0</v>
      </c>
      <c r="H144" s="140"/>
      <c r="I144" s="140"/>
      <c r="J144" s="140">
        <v>0.5</v>
      </c>
      <c r="K144" s="126" t="s">
        <v>234</v>
      </c>
      <c r="L144" s="108">
        <v>86</v>
      </c>
      <c r="M144" s="108"/>
    </row>
    <row r="145" spans="1:13" s="115" customFormat="1" ht="15.75">
      <c r="A145" s="104" t="s">
        <v>380</v>
      </c>
      <c r="B145" s="106" t="s">
        <v>162</v>
      </c>
      <c r="C145" s="110" t="s">
        <v>235</v>
      </c>
      <c r="D145" s="142">
        <f t="shared" ref="D145:D155" si="21">SUM(E145+F145)</f>
        <v>0.05</v>
      </c>
      <c r="E145" s="162"/>
      <c r="F145" s="134">
        <f>SUM(F146)</f>
        <v>0.05</v>
      </c>
      <c r="G145" s="134">
        <f>SUM(G146)</f>
        <v>0</v>
      </c>
      <c r="H145" s="134">
        <f>SUM(H146)</f>
        <v>0</v>
      </c>
      <c r="I145" s="134">
        <f>SUM(I146)</f>
        <v>0</v>
      </c>
      <c r="J145" s="134">
        <f>SUM(J146)</f>
        <v>0.05</v>
      </c>
      <c r="K145" s="126"/>
      <c r="L145" s="109"/>
      <c r="M145" s="109"/>
    </row>
    <row r="146" spans="1:13" s="115" customFormat="1" ht="15.75">
      <c r="A146" s="41">
        <v>1</v>
      </c>
      <c r="B146" s="124" t="s">
        <v>381</v>
      </c>
      <c r="C146" s="110"/>
      <c r="D146" s="137">
        <f t="shared" si="21"/>
        <v>0.05</v>
      </c>
      <c r="E146" s="158"/>
      <c r="F146" s="139">
        <f>SUM(G146:J146)</f>
        <v>0.05</v>
      </c>
      <c r="G146" s="140">
        <v>0</v>
      </c>
      <c r="H146" s="140"/>
      <c r="I146" s="140"/>
      <c r="J146" s="140">
        <v>0.05</v>
      </c>
      <c r="K146" s="126" t="s">
        <v>236</v>
      </c>
      <c r="L146" s="108">
        <v>87</v>
      </c>
      <c r="M146" s="109"/>
    </row>
    <row r="147" spans="1:13" s="115" customFormat="1" ht="15.75">
      <c r="A147" s="104" t="s">
        <v>382</v>
      </c>
      <c r="B147" s="150" t="s">
        <v>309</v>
      </c>
      <c r="C147" s="110" t="s">
        <v>244</v>
      </c>
      <c r="D147" s="142">
        <f t="shared" si="21"/>
        <v>0.03</v>
      </c>
      <c r="E147" s="162"/>
      <c r="F147" s="134">
        <f>SUM(F148)</f>
        <v>0.03</v>
      </c>
      <c r="G147" s="134">
        <f>SUM(G148)</f>
        <v>0.03</v>
      </c>
      <c r="H147" s="134">
        <f>SUM(H148)</f>
        <v>0</v>
      </c>
      <c r="I147" s="134">
        <f>SUM(I148)</f>
        <v>0</v>
      </c>
      <c r="J147" s="134">
        <f>SUM(J148)</f>
        <v>0</v>
      </c>
      <c r="K147" s="126"/>
      <c r="L147" s="109"/>
      <c r="M147" s="109"/>
    </row>
    <row r="148" spans="1:13" s="18" customFormat="1" ht="15.75">
      <c r="A148" s="41">
        <v>1</v>
      </c>
      <c r="B148" s="124" t="s">
        <v>383</v>
      </c>
      <c r="C148" s="126"/>
      <c r="D148" s="137">
        <f t="shared" si="21"/>
        <v>0.03</v>
      </c>
      <c r="E148" s="158"/>
      <c r="F148" s="139">
        <f>SUM(G148:J148)</f>
        <v>0.03</v>
      </c>
      <c r="G148" s="140">
        <v>0.03</v>
      </c>
      <c r="H148" s="140"/>
      <c r="I148" s="140"/>
      <c r="J148" s="140"/>
      <c r="K148" s="124" t="s">
        <v>217</v>
      </c>
      <c r="L148" s="108">
        <v>88</v>
      </c>
      <c r="M148" s="108"/>
    </row>
    <row r="149" spans="1:13" s="115" customFormat="1" ht="15.75">
      <c r="A149" s="104" t="s">
        <v>384</v>
      </c>
      <c r="B149" s="106" t="s">
        <v>385</v>
      </c>
      <c r="C149" s="110" t="s">
        <v>386</v>
      </c>
      <c r="D149" s="142">
        <f t="shared" si="21"/>
        <v>0.22</v>
      </c>
      <c r="E149" s="162">
        <f t="shared" ref="E149:J149" si="22">SUM(E150)</f>
        <v>7.0000000000000007E-2</v>
      </c>
      <c r="F149" s="134">
        <f t="shared" si="22"/>
        <v>0.15</v>
      </c>
      <c r="G149" s="134">
        <f t="shared" si="22"/>
        <v>0</v>
      </c>
      <c r="H149" s="134">
        <f t="shared" si="22"/>
        <v>0</v>
      </c>
      <c r="I149" s="134">
        <f t="shared" si="22"/>
        <v>0</v>
      </c>
      <c r="J149" s="134">
        <f t="shared" si="22"/>
        <v>0.15</v>
      </c>
      <c r="K149" s="126"/>
      <c r="L149" s="108"/>
      <c r="M149" s="108"/>
    </row>
    <row r="150" spans="1:13" s="115" customFormat="1" ht="15.75">
      <c r="A150" s="41">
        <v>1</v>
      </c>
      <c r="B150" s="124" t="s">
        <v>387</v>
      </c>
      <c r="C150" s="126"/>
      <c r="D150" s="137">
        <f t="shared" si="21"/>
        <v>0.22</v>
      </c>
      <c r="E150" s="158">
        <v>7.0000000000000007E-2</v>
      </c>
      <c r="F150" s="139">
        <f>SUM(G150:J150)</f>
        <v>0.15</v>
      </c>
      <c r="G150" s="140">
        <v>0</v>
      </c>
      <c r="H150" s="140"/>
      <c r="I150" s="140"/>
      <c r="J150" s="140">
        <v>0.15</v>
      </c>
      <c r="K150" s="126" t="s">
        <v>236</v>
      </c>
      <c r="L150" s="108">
        <v>89</v>
      </c>
      <c r="M150" s="108"/>
    </row>
    <row r="151" spans="1:13" s="115" customFormat="1" ht="15.75">
      <c r="A151" s="104" t="s">
        <v>243</v>
      </c>
      <c r="B151" s="106" t="s">
        <v>72</v>
      </c>
      <c r="C151" s="110" t="s">
        <v>61</v>
      </c>
      <c r="D151" s="142">
        <f t="shared" si="21"/>
        <v>0.25</v>
      </c>
      <c r="E151" s="162"/>
      <c r="F151" s="134">
        <f>SUM(F152:F155)</f>
        <v>0.25</v>
      </c>
      <c r="G151" s="134">
        <f>SUM(G152:G155)</f>
        <v>0</v>
      </c>
      <c r="H151" s="134">
        <f>SUM(H152:H155)</f>
        <v>0</v>
      </c>
      <c r="I151" s="134">
        <f>SUM(I152:I155)</f>
        <v>0</v>
      </c>
      <c r="J151" s="134">
        <f>SUM(J152:J155)</f>
        <v>0.25</v>
      </c>
      <c r="K151" s="126"/>
      <c r="L151" s="109"/>
      <c r="M151" s="109"/>
    </row>
    <row r="152" spans="1:13" s="115" customFormat="1" ht="15.75">
      <c r="A152" s="41">
        <v>1</v>
      </c>
      <c r="B152" s="124" t="s">
        <v>388</v>
      </c>
      <c r="C152" s="126"/>
      <c r="D152" s="137">
        <f t="shared" si="21"/>
        <v>0.05</v>
      </c>
      <c r="E152" s="158"/>
      <c r="F152" s="139">
        <f>SUM(G152:J152)</f>
        <v>0.05</v>
      </c>
      <c r="G152" s="140">
        <v>0</v>
      </c>
      <c r="H152" s="140"/>
      <c r="I152" s="140"/>
      <c r="J152" s="140">
        <v>0.05</v>
      </c>
      <c r="K152" s="126" t="s">
        <v>234</v>
      </c>
      <c r="L152" s="108">
        <v>90</v>
      </c>
      <c r="M152" s="108"/>
    </row>
    <row r="153" spans="1:13" s="115" customFormat="1" ht="15.75">
      <c r="A153" s="41">
        <v>2</v>
      </c>
      <c r="B153" s="124" t="s">
        <v>389</v>
      </c>
      <c r="C153" s="126"/>
      <c r="D153" s="137">
        <f t="shared" si="21"/>
        <v>0.05</v>
      </c>
      <c r="E153" s="158"/>
      <c r="F153" s="139">
        <f>SUM(G153:J153)</f>
        <v>0.05</v>
      </c>
      <c r="G153" s="140">
        <v>0</v>
      </c>
      <c r="H153" s="140"/>
      <c r="I153" s="140"/>
      <c r="J153" s="140">
        <v>0.05</v>
      </c>
      <c r="K153" s="126" t="s">
        <v>218</v>
      </c>
      <c r="L153" s="108">
        <v>91</v>
      </c>
      <c r="M153" s="108"/>
    </row>
    <row r="154" spans="1:13" s="115" customFormat="1" ht="15.75">
      <c r="A154" s="41">
        <v>3</v>
      </c>
      <c r="B154" s="124" t="s">
        <v>390</v>
      </c>
      <c r="C154" s="126"/>
      <c r="D154" s="137">
        <f t="shared" si="21"/>
        <v>0.05</v>
      </c>
      <c r="E154" s="158"/>
      <c r="F154" s="139">
        <f>SUM(G154:J154)</f>
        <v>0.05</v>
      </c>
      <c r="G154" s="140">
        <v>0</v>
      </c>
      <c r="H154" s="140"/>
      <c r="I154" s="140"/>
      <c r="J154" s="140">
        <v>0.05</v>
      </c>
      <c r="K154" s="126" t="s">
        <v>227</v>
      </c>
      <c r="L154" s="108">
        <v>92</v>
      </c>
      <c r="M154" s="108"/>
    </row>
    <row r="155" spans="1:13" s="115" customFormat="1" ht="15.75">
      <c r="A155" s="41">
        <v>4</v>
      </c>
      <c r="B155" s="124" t="s">
        <v>391</v>
      </c>
      <c r="C155" s="126"/>
      <c r="D155" s="137">
        <f t="shared" si="21"/>
        <v>0.1</v>
      </c>
      <c r="E155" s="158"/>
      <c r="F155" s="139">
        <f>SUM(G155:J155)</f>
        <v>0.1</v>
      </c>
      <c r="G155" s="140">
        <v>0</v>
      </c>
      <c r="H155" s="140"/>
      <c r="I155" s="140"/>
      <c r="J155" s="140">
        <v>0.1</v>
      </c>
      <c r="K155" s="126" t="s">
        <v>230</v>
      </c>
      <c r="L155" s="108">
        <v>93</v>
      </c>
      <c r="M155" s="108"/>
    </row>
    <row r="156" spans="1:13" s="115" customFormat="1" ht="15.75">
      <c r="A156" s="104" t="s">
        <v>246</v>
      </c>
      <c r="B156" s="106" t="s">
        <v>79</v>
      </c>
      <c r="C156" s="110" t="s">
        <v>84</v>
      </c>
      <c r="D156" s="142">
        <f>SUM(E156+F156)</f>
        <v>19.27</v>
      </c>
      <c r="E156" s="162"/>
      <c r="F156" s="134">
        <f>SUM(F157:F168)</f>
        <v>19.27</v>
      </c>
      <c r="G156" s="134">
        <f>SUM(G157:G167)</f>
        <v>0.5</v>
      </c>
      <c r="H156" s="134">
        <f>SUM(H157:H167)</f>
        <v>0</v>
      </c>
      <c r="I156" s="134">
        <f>SUM(I157:I167)</f>
        <v>0</v>
      </c>
      <c r="J156" s="134">
        <f>SUM(J157:J168)</f>
        <v>18.77</v>
      </c>
      <c r="K156" s="126"/>
      <c r="L156" s="109"/>
      <c r="M156" s="109"/>
    </row>
    <row r="157" spans="1:13" s="115" customFormat="1" ht="15.75">
      <c r="A157" s="41">
        <v>1</v>
      </c>
      <c r="B157" s="124" t="s">
        <v>392</v>
      </c>
      <c r="C157" s="126"/>
      <c r="D157" s="137">
        <f t="shared" ref="D157:D176" si="23">SUM(E157+F157)</f>
        <v>0.5</v>
      </c>
      <c r="E157" s="158"/>
      <c r="F157" s="139">
        <f>SUM(G157:J157)</f>
        <v>0.5</v>
      </c>
      <c r="G157" s="140">
        <v>0</v>
      </c>
      <c r="H157" s="140"/>
      <c r="I157" s="140"/>
      <c r="J157" s="140">
        <v>0.5</v>
      </c>
      <c r="K157" s="126" t="s">
        <v>224</v>
      </c>
      <c r="L157" s="108">
        <v>94</v>
      </c>
      <c r="M157" s="108"/>
    </row>
    <row r="158" spans="1:13" s="115" customFormat="1" ht="15.75">
      <c r="A158" s="41">
        <v>2</v>
      </c>
      <c r="B158" s="124" t="s">
        <v>393</v>
      </c>
      <c r="C158" s="126"/>
      <c r="D158" s="137">
        <f t="shared" si="23"/>
        <v>0.12</v>
      </c>
      <c r="E158" s="158"/>
      <c r="F158" s="139">
        <f t="shared" ref="F158:F168" si="24">SUM(G158:J158)</f>
        <v>0.12</v>
      </c>
      <c r="G158" s="140">
        <v>0</v>
      </c>
      <c r="H158" s="140"/>
      <c r="I158" s="140"/>
      <c r="J158" s="140">
        <v>0.12</v>
      </c>
      <c r="K158" s="126" t="s">
        <v>227</v>
      </c>
      <c r="L158" s="108">
        <v>95</v>
      </c>
      <c r="M158" s="108"/>
    </row>
    <row r="159" spans="1:13" s="115" customFormat="1" ht="15.75">
      <c r="A159" s="41">
        <v>3</v>
      </c>
      <c r="B159" s="124" t="s">
        <v>394</v>
      </c>
      <c r="C159" s="126"/>
      <c r="D159" s="137">
        <f t="shared" si="23"/>
        <v>0.16</v>
      </c>
      <c r="E159" s="158"/>
      <c r="F159" s="139">
        <f t="shared" si="24"/>
        <v>0.16</v>
      </c>
      <c r="G159" s="140">
        <v>0</v>
      </c>
      <c r="H159" s="140"/>
      <c r="I159" s="140"/>
      <c r="J159" s="140">
        <v>0.16</v>
      </c>
      <c r="K159" s="126" t="s">
        <v>216</v>
      </c>
      <c r="L159" s="108">
        <v>96</v>
      </c>
      <c r="M159" s="108"/>
    </row>
    <row r="160" spans="1:13" s="115" customFormat="1" ht="15.75">
      <c r="A160" s="41">
        <v>4</v>
      </c>
      <c r="B160" s="124" t="s">
        <v>395</v>
      </c>
      <c r="C160" s="126"/>
      <c r="D160" s="137">
        <f t="shared" si="23"/>
        <v>0.5</v>
      </c>
      <c r="E160" s="158"/>
      <c r="F160" s="139">
        <f t="shared" si="24"/>
        <v>0.5</v>
      </c>
      <c r="G160" s="140">
        <v>0.5</v>
      </c>
      <c r="H160" s="140"/>
      <c r="I160" s="140"/>
      <c r="J160" s="140">
        <v>0</v>
      </c>
      <c r="K160" s="126" t="s">
        <v>233</v>
      </c>
      <c r="L160" s="108">
        <v>97</v>
      </c>
      <c r="M160" s="108"/>
    </row>
    <row r="161" spans="1:13" s="115" customFormat="1" ht="15.75">
      <c r="A161" s="41">
        <v>5</v>
      </c>
      <c r="B161" s="124" t="s">
        <v>396</v>
      </c>
      <c r="C161" s="126"/>
      <c r="D161" s="137">
        <f t="shared" si="23"/>
        <v>0.8</v>
      </c>
      <c r="E161" s="158"/>
      <c r="F161" s="139">
        <f t="shared" si="24"/>
        <v>0.8</v>
      </c>
      <c r="G161" s="140">
        <v>0</v>
      </c>
      <c r="H161" s="140"/>
      <c r="I161" s="140"/>
      <c r="J161" s="140">
        <v>0.8</v>
      </c>
      <c r="K161" s="126" t="s">
        <v>231</v>
      </c>
      <c r="L161" s="108">
        <v>98</v>
      </c>
      <c r="M161" s="108"/>
    </row>
    <row r="162" spans="1:13" s="115" customFormat="1" ht="15.75">
      <c r="A162" s="41">
        <v>6</v>
      </c>
      <c r="B162" s="124" t="s">
        <v>397</v>
      </c>
      <c r="C162" s="126"/>
      <c r="D162" s="137">
        <f t="shared" si="23"/>
        <v>0.3</v>
      </c>
      <c r="E162" s="158"/>
      <c r="F162" s="139">
        <f t="shared" si="24"/>
        <v>0.3</v>
      </c>
      <c r="G162" s="140">
        <v>0</v>
      </c>
      <c r="H162" s="140"/>
      <c r="I162" s="140"/>
      <c r="J162" s="140">
        <v>0.3</v>
      </c>
      <c r="K162" s="126" t="s">
        <v>221</v>
      </c>
      <c r="L162" s="108">
        <v>99</v>
      </c>
      <c r="M162" s="108"/>
    </row>
    <row r="163" spans="1:13" s="115" customFormat="1" ht="15.75">
      <c r="A163" s="41">
        <v>7</v>
      </c>
      <c r="B163" s="124" t="s">
        <v>398</v>
      </c>
      <c r="C163" s="126"/>
      <c r="D163" s="137">
        <f t="shared" si="23"/>
        <v>0.05</v>
      </c>
      <c r="E163" s="158"/>
      <c r="F163" s="139">
        <f t="shared" si="24"/>
        <v>0.05</v>
      </c>
      <c r="G163" s="140">
        <v>0</v>
      </c>
      <c r="H163" s="140"/>
      <c r="I163" s="140"/>
      <c r="J163" s="140">
        <v>0.05</v>
      </c>
      <c r="K163" s="124" t="s">
        <v>217</v>
      </c>
      <c r="L163" s="108">
        <v>100</v>
      </c>
      <c r="M163" s="108"/>
    </row>
    <row r="164" spans="1:13" s="115" customFormat="1" ht="15.75">
      <c r="A164" s="41">
        <v>8</v>
      </c>
      <c r="B164" s="124" t="s">
        <v>399</v>
      </c>
      <c r="C164" s="126"/>
      <c r="D164" s="137">
        <f t="shared" si="23"/>
        <v>10.09</v>
      </c>
      <c r="E164" s="158"/>
      <c r="F164" s="139">
        <f t="shared" si="24"/>
        <v>10.09</v>
      </c>
      <c r="G164" s="140">
        <v>0</v>
      </c>
      <c r="H164" s="140"/>
      <c r="I164" s="140"/>
      <c r="J164" s="140">
        <v>10.09</v>
      </c>
      <c r="K164" s="126" t="s">
        <v>216</v>
      </c>
      <c r="L164" s="108">
        <v>101</v>
      </c>
      <c r="M164" s="108"/>
    </row>
    <row r="165" spans="1:13" s="115" customFormat="1" ht="15.75">
      <c r="A165" s="41">
        <v>9</v>
      </c>
      <c r="B165" s="124" t="s">
        <v>400</v>
      </c>
      <c r="C165" s="126"/>
      <c r="D165" s="137">
        <f t="shared" si="23"/>
        <v>1.2</v>
      </c>
      <c r="E165" s="158"/>
      <c r="F165" s="139">
        <f t="shared" si="24"/>
        <v>1.2</v>
      </c>
      <c r="G165" s="140">
        <v>0</v>
      </c>
      <c r="H165" s="140"/>
      <c r="I165" s="140"/>
      <c r="J165" s="140">
        <v>1.2</v>
      </c>
      <c r="K165" s="126" t="s">
        <v>232</v>
      </c>
      <c r="L165" s="108">
        <v>102</v>
      </c>
      <c r="M165" s="108"/>
    </row>
    <row r="166" spans="1:13" s="115" customFormat="1" ht="31.5">
      <c r="A166" s="41">
        <v>10</v>
      </c>
      <c r="B166" s="124" t="s">
        <v>401</v>
      </c>
      <c r="C166" s="126"/>
      <c r="D166" s="137">
        <f t="shared" si="23"/>
        <v>1.4</v>
      </c>
      <c r="E166" s="158"/>
      <c r="F166" s="139">
        <f t="shared" si="24"/>
        <v>1.4</v>
      </c>
      <c r="G166" s="140">
        <v>0</v>
      </c>
      <c r="H166" s="140"/>
      <c r="I166" s="140"/>
      <c r="J166" s="140">
        <v>1.4</v>
      </c>
      <c r="K166" s="126" t="s">
        <v>218</v>
      </c>
      <c r="L166" s="108">
        <v>103</v>
      </c>
      <c r="M166" s="108"/>
    </row>
    <row r="167" spans="1:13" s="115" customFormat="1" ht="15.75">
      <c r="A167" s="41">
        <v>11</v>
      </c>
      <c r="B167" s="124" t="s">
        <v>402</v>
      </c>
      <c r="C167" s="126"/>
      <c r="D167" s="137">
        <f t="shared" si="23"/>
        <v>0.8</v>
      </c>
      <c r="E167" s="158"/>
      <c r="F167" s="139">
        <f t="shared" si="24"/>
        <v>0.8</v>
      </c>
      <c r="G167" s="140">
        <v>0</v>
      </c>
      <c r="H167" s="140"/>
      <c r="I167" s="140"/>
      <c r="J167" s="140">
        <v>0.8</v>
      </c>
      <c r="K167" s="126" t="s">
        <v>213</v>
      </c>
      <c r="L167" s="108">
        <v>104</v>
      </c>
      <c r="M167" s="108"/>
    </row>
    <row r="168" spans="1:13" s="115" customFormat="1" ht="31.5">
      <c r="A168" s="41">
        <v>12</v>
      </c>
      <c r="B168" s="124" t="s">
        <v>403</v>
      </c>
      <c r="C168" s="126"/>
      <c r="D168" s="137">
        <f t="shared" si="23"/>
        <v>3.35</v>
      </c>
      <c r="E168" s="158"/>
      <c r="F168" s="139">
        <f t="shared" si="24"/>
        <v>3.35</v>
      </c>
      <c r="G168" s="140"/>
      <c r="H168" s="140"/>
      <c r="I168" s="140"/>
      <c r="J168" s="140">
        <v>3.35</v>
      </c>
      <c r="K168" s="124" t="s">
        <v>404</v>
      </c>
      <c r="L168" s="108">
        <v>105</v>
      </c>
      <c r="M168" s="108"/>
    </row>
    <row r="169" spans="1:13" s="115" customFormat="1" ht="15.75">
      <c r="A169" s="104" t="s">
        <v>247</v>
      </c>
      <c r="B169" s="106" t="s">
        <v>80</v>
      </c>
      <c r="C169" s="110" t="s">
        <v>85</v>
      </c>
      <c r="D169" s="142">
        <f t="shared" si="23"/>
        <v>1.23</v>
      </c>
      <c r="E169" s="162"/>
      <c r="F169" s="134">
        <f>SUM(F170:F171)</f>
        <v>1.23</v>
      </c>
      <c r="G169" s="134">
        <f>SUM(G170)</f>
        <v>0</v>
      </c>
      <c r="H169" s="134">
        <f>SUM(H170)</f>
        <v>0</v>
      </c>
      <c r="I169" s="134">
        <f>SUM(I170)</f>
        <v>0</v>
      </c>
      <c r="J169" s="134">
        <f>SUM(J170:J171)</f>
        <v>1.23</v>
      </c>
      <c r="K169" s="126"/>
      <c r="L169" s="109"/>
      <c r="M169" s="109"/>
    </row>
    <row r="170" spans="1:13" s="115" customFormat="1" ht="15.75">
      <c r="A170" s="41">
        <v>1</v>
      </c>
      <c r="B170" s="124" t="s">
        <v>405</v>
      </c>
      <c r="C170" s="126"/>
      <c r="D170" s="137">
        <f t="shared" si="23"/>
        <v>0.88</v>
      </c>
      <c r="E170" s="162"/>
      <c r="F170" s="140">
        <f>SUM(G170:J170)</f>
        <v>0.88</v>
      </c>
      <c r="G170" s="143"/>
      <c r="H170" s="143"/>
      <c r="I170" s="143"/>
      <c r="J170" s="140">
        <v>0.88</v>
      </c>
      <c r="K170" s="126" t="s">
        <v>292</v>
      </c>
      <c r="L170" s="108">
        <v>106</v>
      </c>
      <c r="M170" s="109"/>
    </row>
    <row r="171" spans="1:13" s="115" customFormat="1" ht="31.5">
      <c r="A171" s="41">
        <v>2</v>
      </c>
      <c r="B171" s="124" t="s">
        <v>406</v>
      </c>
      <c r="C171" s="126"/>
      <c r="D171" s="137">
        <f t="shared" si="23"/>
        <v>0.35</v>
      </c>
      <c r="E171" s="162"/>
      <c r="F171" s="140">
        <f>SUM(G171:J171)</f>
        <v>0.35</v>
      </c>
      <c r="G171" s="143"/>
      <c r="H171" s="143"/>
      <c r="I171" s="143"/>
      <c r="J171" s="140">
        <v>0.35</v>
      </c>
      <c r="K171" s="126" t="s">
        <v>292</v>
      </c>
      <c r="L171" s="108">
        <v>107</v>
      </c>
      <c r="M171" s="109"/>
    </row>
    <row r="172" spans="1:13" s="115" customFormat="1" ht="15.75">
      <c r="A172" s="104" t="s">
        <v>248</v>
      </c>
      <c r="B172" s="106" t="s">
        <v>83</v>
      </c>
      <c r="C172" s="110" t="s">
        <v>39</v>
      </c>
      <c r="D172" s="142">
        <f t="shared" si="23"/>
        <v>3.2</v>
      </c>
      <c r="E172" s="162"/>
      <c r="F172" s="134">
        <f>F173</f>
        <v>3.2</v>
      </c>
      <c r="G172" s="134">
        <f>G173</f>
        <v>0</v>
      </c>
      <c r="H172" s="134">
        <f>H173</f>
        <v>0</v>
      </c>
      <c r="I172" s="134">
        <f>I173</f>
        <v>0</v>
      </c>
      <c r="J172" s="134">
        <f>J173</f>
        <v>3.2</v>
      </c>
      <c r="K172" s="126"/>
      <c r="L172" s="108"/>
      <c r="M172" s="109"/>
    </row>
    <row r="173" spans="1:13" s="115" customFormat="1" ht="15.75">
      <c r="A173" s="41">
        <v>1</v>
      </c>
      <c r="B173" s="124" t="s">
        <v>407</v>
      </c>
      <c r="C173" s="126"/>
      <c r="D173" s="137">
        <f t="shared" si="23"/>
        <v>3.2</v>
      </c>
      <c r="E173" s="140"/>
      <c r="F173" s="139">
        <f>SUM(G173:J173)</f>
        <v>3.2</v>
      </c>
      <c r="G173" s="161">
        <v>0</v>
      </c>
      <c r="H173" s="140"/>
      <c r="I173" s="140"/>
      <c r="J173" s="140">
        <v>3.2</v>
      </c>
      <c r="K173" s="126" t="s">
        <v>230</v>
      </c>
      <c r="L173" s="108">
        <v>108</v>
      </c>
      <c r="M173" s="109"/>
    </row>
    <row r="174" spans="1:13" s="115" customFormat="1" ht="15.75">
      <c r="A174" s="104" t="s">
        <v>249</v>
      </c>
      <c r="B174" s="106" t="s">
        <v>90</v>
      </c>
      <c r="C174" s="110" t="s">
        <v>44</v>
      </c>
      <c r="D174" s="142">
        <f>SUM(E174+F174)</f>
        <v>8.26</v>
      </c>
      <c r="E174" s="162"/>
      <c r="F174" s="134">
        <f>SUM(F175:F176)</f>
        <v>8.26</v>
      </c>
      <c r="G174" s="134">
        <f>SUM(G175:G176)</f>
        <v>0</v>
      </c>
      <c r="H174" s="134">
        <f>SUM(H175:H176)</f>
        <v>0</v>
      </c>
      <c r="I174" s="134">
        <f>SUM(I175:I176)</f>
        <v>0</v>
      </c>
      <c r="J174" s="134">
        <f>SUM(J175:J176)</f>
        <v>8.26</v>
      </c>
      <c r="K174" s="126"/>
      <c r="L174" s="109"/>
      <c r="M174" s="109"/>
    </row>
    <row r="175" spans="1:13" s="115" customFormat="1" ht="15.75">
      <c r="A175" s="41">
        <v>1</v>
      </c>
      <c r="B175" s="124" t="s">
        <v>408</v>
      </c>
      <c r="C175" s="126"/>
      <c r="D175" s="137">
        <f t="shared" si="23"/>
        <v>2.5</v>
      </c>
      <c r="E175" s="158"/>
      <c r="F175" s="139">
        <f>SUM(G175:J175)</f>
        <v>2.5</v>
      </c>
      <c r="G175" s="140">
        <v>0</v>
      </c>
      <c r="H175" s="140"/>
      <c r="I175" s="140"/>
      <c r="J175" s="140">
        <v>2.5</v>
      </c>
      <c r="K175" s="124" t="s">
        <v>217</v>
      </c>
      <c r="L175" s="108">
        <v>109</v>
      </c>
      <c r="M175" s="108"/>
    </row>
    <row r="176" spans="1:13" s="115" customFormat="1" ht="15.75">
      <c r="A176" s="41">
        <v>2</v>
      </c>
      <c r="B176" s="124" t="s">
        <v>409</v>
      </c>
      <c r="C176" s="126"/>
      <c r="D176" s="137">
        <f t="shared" si="23"/>
        <v>5.76</v>
      </c>
      <c r="E176" s="158"/>
      <c r="F176" s="139">
        <f>SUM(G176:J176)</f>
        <v>5.76</v>
      </c>
      <c r="G176" s="140">
        <v>0</v>
      </c>
      <c r="H176" s="140"/>
      <c r="I176" s="140"/>
      <c r="J176" s="140">
        <v>5.76</v>
      </c>
      <c r="K176" s="126" t="s">
        <v>216</v>
      </c>
      <c r="L176" s="108">
        <v>110</v>
      </c>
      <c r="M176" s="108"/>
    </row>
    <row r="177" spans="1:13" s="115" customFormat="1" ht="15.75">
      <c r="A177" s="104" t="s">
        <v>250</v>
      </c>
      <c r="B177" s="106" t="s">
        <v>128</v>
      </c>
      <c r="C177" s="110" t="s">
        <v>126</v>
      </c>
      <c r="D177" s="142">
        <f>SUM(E177+F177)</f>
        <v>1.1200000000000001</v>
      </c>
      <c r="E177" s="162">
        <f>SUM(E178)</f>
        <v>0.05</v>
      </c>
      <c r="F177" s="134">
        <f>SUM(F178:F185)</f>
        <v>1.07</v>
      </c>
      <c r="G177" s="134">
        <f>SUM(G178:G185)</f>
        <v>0</v>
      </c>
      <c r="H177" s="134">
        <f>SUM(H178:H185)</f>
        <v>0</v>
      </c>
      <c r="I177" s="134">
        <f>SUM(I178:I185)</f>
        <v>0</v>
      </c>
      <c r="J177" s="134">
        <f>SUM(J178:J185)</f>
        <v>1.07</v>
      </c>
      <c r="K177" s="126"/>
      <c r="L177" s="109"/>
      <c r="M177" s="109"/>
    </row>
    <row r="178" spans="1:13" s="115" customFormat="1" ht="15.75">
      <c r="A178" s="41">
        <v>1</v>
      </c>
      <c r="B178" s="124" t="s">
        <v>410</v>
      </c>
      <c r="C178" s="126"/>
      <c r="D178" s="137">
        <f t="shared" ref="D178:D185" si="25">SUM(E178+F178)</f>
        <v>0.16999999999999998</v>
      </c>
      <c r="E178" s="158">
        <v>0.05</v>
      </c>
      <c r="F178" s="139">
        <f>SUM(G178:J178)</f>
        <v>0.12</v>
      </c>
      <c r="G178" s="140">
        <v>0</v>
      </c>
      <c r="H178" s="140"/>
      <c r="I178" s="140"/>
      <c r="J178" s="140">
        <v>0.12</v>
      </c>
      <c r="K178" s="126" t="s">
        <v>292</v>
      </c>
      <c r="L178" s="108">
        <v>111</v>
      </c>
      <c r="M178" s="108"/>
    </row>
    <row r="179" spans="1:13" s="115" customFormat="1" ht="15.75">
      <c r="A179" s="41">
        <v>2</v>
      </c>
      <c r="B179" s="124" t="s">
        <v>411</v>
      </c>
      <c r="C179" s="126"/>
      <c r="D179" s="137">
        <f t="shared" si="25"/>
        <v>0.3</v>
      </c>
      <c r="E179" s="158"/>
      <c r="F179" s="139">
        <f t="shared" ref="F179:F185" si="26">SUM(G179:J179)</f>
        <v>0.3</v>
      </c>
      <c r="G179" s="140">
        <v>0</v>
      </c>
      <c r="H179" s="140"/>
      <c r="I179" s="140"/>
      <c r="J179" s="140">
        <v>0.3</v>
      </c>
      <c r="K179" s="126" t="s">
        <v>229</v>
      </c>
      <c r="L179" s="108">
        <v>112</v>
      </c>
      <c r="M179" s="108"/>
    </row>
    <row r="180" spans="1:13" s="115" customFormat="1" ht="15.75">
      <c r="A180" s="41">
        <v>3</v>
      </c>
      <c r="B180" s="124" t="s">
        <v>412</v>
      </c>
      <c r="C180" s="126"/>
      <c r="D180" s="137">
        <f t="shared" si="25"/>
        <v>0.1</v>
      </c>
      <c r="E180" s="158"/>
      <c r="F180" s="139">
        <f t="shared" si="26"/>
        <v>0.1</v>
      </c>
      <c r="G180" s="140">
        <v>0</v>
      </c>
      <c r="H180" s="140"/>
      <c r="I180" s="140"/>
      <c r="J180" s="140">
        <v>0.1</v>
      </c>
      <c r="K180" s="126" t="s">
        <v>236</v>
      </c>
      <c r="L180" s="108">
        <v>113</v>
      </c>
      <c r="M180" s="108"/>
    </row>
    <row r="181" spans="1:13" s="115" customFormat="1" ht="15.75">
      <c r="A181" s="41">
        <v>4</v>
      </c>
      <c r="B181" s="124" t="s">
        <v>413</v>
      </c>
      <c r="C181" s="126"/>
      <c r="D181" s="137">
        <f t="shared" si="25"/>
        <v>0.15</v>
      </c>
      <c r="E181" s="158"/>
      <c r="F181" s="139">
        <f t="shared" si="26"/>
        <v>0.15</v>
      </c>
      <c r="G181" s="140">
        <v>0</v>
      </c>
      <c r="H181" s="140"/>
      <c r="I181" s="140"/>
      <c r="J181" s="140">
        <v>0.15</v>
      </c>
      <c r="K181" s="126" t="s">
        <v>236</v>
      </c>
      <c r="L181" s="108">
        <v>114</v>
      </c>
      <c r="M181" s="108"/>
    </row>
    <row r="182" spans="1:13" s="115" customFormat="1" ht="15.75">
      <c r="A182" s="41">
        <v>5</v>
      </c>
      <c r="B182" s="124" t="s">
        <v>414</v>
      </c>
      <c r="C182" s="126"/>
      <c r="D182" s="137">
        <f t="shared" si="25"/>
        <v>0.15</v>
      </c>
      <c r="E182" s="158"/>
      <c r="F182" s="139">
        <f t="shared" si="26"/>
        <v>0.15</v>
      </c>
      <c r="G182" s="140">
        <v>0</v>
      </c>
      <c r="H182" s="140"/>
      <c r="I182" s="140"/>
      <c r="J182" s="140">
        <v>0.15</v>
      </c>
      <c r="K182" s="126" t="s">
        <v>232</v>
      </c>
      <c r="L182" s="108">
        <v>115</v>
      </c>
      <c r="M182" s="108"/>
    </row>
    <row r="183" spans="1:13" s="115" customFormat="1" ht="15.75">
      <c r="A183" s="41">
        <v>6</v>
      </c>
      <c r="B183" s="124" t="s">
        <v>415</v>
      </c>
      <c r="C183" s="126"/>
      <c r="D183" s="137">
        <f t="shared" si="25"/>
        <v>0.1</v>
      </c>
      <c r="E183" s="158"/>
      <c r="F183" s="139">
        <f t="shared" si="26"/>
        <v>0.1</v>
      </c>
      <c r="G183" s="140">
        <v>0</v>
      </c>
      <c r="H183" s="140"/>
      <c r="I183" s="140"/>
      <c r="J183" s="140">
        <v>0.1</v>
      </c>
      <c r="K183" s="126" t="s">
        <v>232</v>
      </c>
      <c r="L183" s="108">
        <v>116</v>
      </c>
      <c r="M183" s="108"/>
    </row>
    <row r="184" spans="1:13" s="115" customFormat="1" ht="15.75">
      <c r="A184" s="41">
        <v>7</v>
      </c>
      <c r="B184" s="124" t="s">
        <v>416</v>
      </c>
      <c r="C184" s="126"/>
      <c r="D184" s="137">
        <f t="shared" si="25"/>
        <v>0.06</v>
      </c>
      <c r="E184" s="158"/>
      <c r="F184" s="139">
        <f t="shared" si="26"/>
        <v>0.06</v>
      </c>
      <c r="G184" s="140">
        <v>0</v>
      </c>
      <c r="H184" s="140"/>
      <c r="I184" s="140"/>
      <c r="J184" s="140">
        <v>0.06</v>
      </c>
      <c r="K184" s="126" t="s">
        <v>231</v>
      </c>
      <c r="L184" s="108">
        <v>117</v>
      </c>
      <c r="M184" s="108"/>
    </row>
    <row r="185" spans="1:13" s="115" customFormat="1" ht="15.75">
      <c r="A185" s="41">
        <v>8</v>
      </c>
      <c r="B185" s="124" t="s">
        <v>417</v>
      </c>
      <c r="C185" s="126"/>
      <c r="D185" s="137">
        <f t="shared" si="25"/>
        <v>0.09</v>
      </c>
      <c r="E185" s="158"/>
      <c r="F185" s="139">
        <f t="shared" si="26"/>
        <v>0.09</v>
      </c>
      <c r="G185" s="140">
        <v>0</v>
      </c>
      <c r="H185" s="140"/>
      <c r="I185" s="140"/>
      <c r="J185" s="140">
        <v>0.09</v>
      </c>
      <c r="K185" s="126" t="s">
        <v>292</v>
      </c>
      <c r="L185" s="108">
        <v>118</v>
      </c>
      <c r="M185" s="108"/>
    </row>
    <row r="186" spans="1:13" s="115" customFormat="1" ht="18" customHeight="1">
      <c r="A186" s="199" t="s">
        <v>418</v>
      </c>
      <c r="B186" s="200"/>
      <c r="C186" s="110"/>
      <c r="D186" s="143">
        <f t="shared" ref="D186:J186" si="27">SUM(D6+D10+D108)</f>
        <v>266.07000000000005</v>
      </c>
      <c r="E186" s="143">
        <f t="shared" si="27"/>
        <v>6.48</v>
      </c>
      <c r="F186" s="143">
        <f t="shared" si="27"/>
        <v>259.59000000000003</v>
      </c>
      <c r="G186" s="143">
        <f t="shared" si="27"/>
        <v>12.54</v>
      </c>
      <c r="H186" s="143">
        <f t="shared" si="27"/>
        <v>10.1</v>
      </c>
      <c r="I186" s="143">
        <f t="shared" si="27"/>
        <v>0</v>
      </c>
      <c r="J186" s="143">
        <f t="shared" si="27"/>
        <v>236.95000000000002</v>
      </c>
      <c r="K186" s="109"/>
      <c r="L186" s="109"/>
      <c r="M186" s="109"/>
    </row>
  </sheetData>
  <mergeCells count="30">
    <mergeCell ref="B4:B5"/>
    <mergeCell ref="A4:A5"/>
    <mergeCell ref="A13:A18"/>
    <mergeCell ref="B13:B18"/>
    <mergeCell ref="K4:K5"/>
    <mergeCell ref="L4:L5"/>
    <mergeCell ref="L13:L18"/>
    <mergeCell ref="E4:E5"/>
    <mergeCell ref="C4:C5"/>
    <mergeCell ref="M4:M5"/>
    <mergeCell ref="L30:L33"/>
    <mergeCell ref="A34:A37"/>
    <mergeCell ref="B34:B37"/>
    <mergeCell ref="L34:L37"/>
    <mergeCell ref="A2:M2"/>
    <mergeCell ref="A3:M3"/>
    <mergeCell ref="A30:A33"/>
    <mergeCell ref="B30:B33"/>
    <mergeCell ref="D4:D5"/>
    <mergeCell ref="F4:J4"/>
    <mergeCell ref="L63:L68"/>
    <mergeCell ref="A186:B186"/>
    <mergeCell ref="L38:L39"/>
    <mergeCell ref="A40:A43"/>
    <mergeCell ref="B40:B43"/>
    <mergeCell ref="L40:L43"/>
    <mergeCell ref="A63:A68"/>
    <mergeCell ref="B63:B68"/>
    <mergeCell ref="A38:A39"/>
    <mergeCell ref="B38:B39"/>
  </mergeCells>
  <phoneticPr fontId="3" type="noConversion"/>
  <pageMargins left="0.67" right="0.26" top="0.34" bottom="0.64" header="0.17" footer="0.17"/>
  <pageSetup paperSize="8" scale="95" orientation="landscape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Biểu 01</vt:lpstr>
      <vt:lpstr>Biểu 02</vt:lpstr>
      <vt:lpstr>Biểu 03</vt:lpstr>
      <vt:lpstr>Biểu 04</vt:lpstr>
      <vt:lpstr>H07-DMDA</vt:lpstr>
      <vt:lpstr>'Biểu 01'!Print_Titles</vt:lpstr>
      <vt:lpstr>'Biểu 02'!Print_Titles</vt:lpstr>
      <vt:lpstr>'Biểu 03'!Print_Titles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VIỆT ANH</dc:creator>
  <cp:lastModifiedBy>hoai anh</cp:lastModifiedBy>
  <cp:lastPrinted>2018-01-09T02:04:17Z</cp:lastPrinted>
  <dcterms:created xsi:type="dcterms:W3CDTF">2009-02-20T23:33:57Z</dcterms:created>
  <dcterms:modified xsi:type="dcterms:W3CDTF">2018-04-24T07:53:09Z</dcterms:modified>
</cp:coreProperties>
</file>