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3"/>
  </bookViews>
  <sheets>
    <sheet name="BCKQKD" sheetId="1" r:id="rId1"/>
    <sheet name="BCLCTT" sheetId="4" r:id="rId2"/>
    <sheet name="BCĐSPS" sheetId="2" r:id="rId3"/>
    <sheet name="BCĐKT" sheetId="3" r:id="rId4"/>
    <sheet name="Sheet1" sheetId="5" r:id="rId5"/>
  </sheets>
  <calcPr calcId="124519"/>
</workbook>
</file>

<file path=xl/calcChain.xml><?xml version="1.0" encoding="utf-8"?>
<calcChain xmlns="http://schemas.openxmlformats.org/spreadsheetml/2006/main">
  <c r="D39" i="4"/>
  <c r="E102" i="3" l="1"/>
  <c r="E101" s="1"/>
  <c r="E119"/>
  <c r="E72"/>
  <c r="E71" s="1"/>
  <c r="H78"/>
  <c r="H79" s="1"/>
  <c r="E34"/>
  <c r="E65"/>
  <c r="E56"/>
  <c r="E43"/>
  <c r="E44"/>
  <c r="E28"/>
  <c r="E16"/>
  <c r="E25"/>
  <c r="E9"/>
  <c r="D27" i="4"/>
  <c r="F119" i="3"/>
  <c r="F112"/>
  <c r="F102" s="1"/>
  <c r="F101" s="1"/>
  <c r="F122" s="1"/>
  <c r="F72"/>
  <c r="F71"/>
  <c r="F65"/>
  <c r="F56"/>
  <c r="F44"/>
  <c r="F43" s="1"/>
  <c r="F34" s="1"/>
  <c r="F28"/>
  <c r="F25"/>
  <c r="F16"/>
  <c r="F9"/>
  <c r="F8" s="1"/>
  <c r="E36" i="4"/>
  <c r="E35"/>
  <c r="E27"/>
  <c r="E24" i="1"/>
  <c r="E23"/>
  <c r="E122" i="3" l="1"/>
  <c r="E8"/>
  <c r="E70" s="1"/>
  <c r="F70"/>
  <c r="E25" i="1"/>
  <c r="E27" s="1"/>
  <c r="H17"/>
  <c r="H16"/>
  <c r="H116" i="3"/>
  <c r="H18" i="1" l="1"/>
  <c r="G11" i="4"/>
  <c r="E40" i="2" l="1"/>
  <c r="D40"/>
  <c r="I25"/>
  <c r="I23"/>
  <c r="I19"/>
  <c r="H11"/>
  <c r="G40" l="1"/>
  <c r="F40"/>
  <c r="I17"/>
  <c r="H13"/>
  <c r="I21"/>
  <c r="I24"/>
  <c r="I26"/>
  <c r="H10"/>
  <c r="H14"/>
  <c r="I18"/>
  <c r="H29"/>
  <c r="I28"/>
  <c r="H9"/>
  <c r="I20"/>
  <c r="I22"/>
  <c r="I27"/>
  <c r="H12"/>
  <c r="H15"/>
  <c r="H16"/>
  <c r="I40"/>
  <c r="H8"/>
  <c r="H40" l="1"/>
</calcChain>
</file>

<file path=xl/sharedStrings.xml><?xml version="1.0" encoding="utf-8"?>
<sst xmlns="http://schemas.openxmlformats.org/spreadsheetml/2006/main" count="296" uniqueCount="267">
  <si>
    <t>(Ban hành theo TT200/2014 /QĐ-BTC</t>
  </si>
  <si>
    <t>ngày  22/12/2014 của  BTC)</t>
  </si>
  <si>
    <t>BẢNG BÁO CÁO KẾT QUẢ KINH DOANH</t>
  </si>
  <si>
    <t>Chỉ Tiêu</t>
  </si>
  <si>
    <t>M.Số</t>
  </si>
  <si>
    <t>Thuyết Minh</t>
  </si>
  <si>
    <t>Năm Nay</t>
  </si>
  <si>
    <t>Năm Trước</t>
  </si>
  <si>
    <t>1. Doanh thu bán hàng và cung cấp dịch vụ</t>
  </si>
  <si>
    <t>01</t>
  </si>
  <si>
    <t>2. Các khoản giảm trừ doanh thu</t>
  </si>
  <si>
    <t>02</t>
  </si>
  <si>
    <t>3. Doanh thu thuần về bán hàng và cung cấp dịch vụ(10=01-02)</t>
  </si>
  <si>
    <t>10</t>
  </si>
  <si>
    <t>4. Giá vốn hàng bán</t>
  </si>
  <si>
    <t>11</t>
  </si>
  <si>
    <t>5. Lợi nhuận gộp về bán hàng và cung cấp dịch vụ(20 = 10-11)</t>
  </si>
  <si>
    <t>20</t>
  </si>
  <si>
    <t>6. Doanh thu hoạt động tài chính</t>
  </si>
  <si>
    <t>21</t>
  </si>
  <si>
    <t>7. Chi phí tài chính</t>
  </si>
  <si>
    <t>22</t>
  </si>
  <si>
    <r>
      <t xml:space="preserve"> - Trong đó:</t>
    </r>
    <r>
      <rPr>
        <sz val="11"/>
        <rFont val="Times New Roman"/>
        <family val="1"/>
      </rPr>
      <t xml:space="preserve"> Chi phí lãi vay</t>
    </r>
  </si>
  <si>
    <t>23</t>
  </si>
  <si>
    <t>8. Chi phí bán hàng</t>
  </si>
  <si>
    <t>25</t>
  </si>
  <si>
    <t>9. Chi phí quản lý doanh nghiệp</t>
  </si>
  <si>
    <t>26</t>
  </si>
  <si>
    <t>10. Lợi nhuận thuần từ hoạt động kinh doanh(30 = 20+21 -25-26)</t>
  </si>
  <si>
    <t>30</t>
  </si>
  <si>
    <t>11. Thu nhập khác</t>
  </si>
  <si>
    <t>31</t>
  </si>
  <si>
    <t>12. Chi phí khác</t>
  </si>
  <si>
    <t>32</t>
  </si>
  <si>
    <t>13. Lợi nhuận khác ( 40=31-32)</t>
  </si>
  <si>
    <t>40</t>
  </si>
  <si>
    <t>50</t>
  </si>
  <si>
    <t>15. Chi phí thuế TNDN hiện hành</t>
  </si>
  <si>
    <t>51</t>
  </si>
  <si>
    <t>16. Chi phí thuế TNDN hoãn lại</t>
  </si>
  <si>
    <t>52</t>
  </si>
  <si>
    <t>17. Lợi nhuận sau thuế thu nhập doanh nghiệp ( 60 = 50 - 51 -52 )</t>
  </si>
  <si>
    <t>60</t>
  </si>
  <si>
    <t>18. Lãi cơ bản trên cổ phiếu (*)</t>
  </si>
  <si>
    <t>70</t>
  </si>
  <si>
    <t>19. Lãi suy giảm trên cổ phiếu (*)</t>
  </si>
  <si>
    <t>71</t>
  </si>
  <si>
    <t>Giám Đốc</t>
  </si>
  <si>
    <t xml:space="preserve">       (Ký, họ tên )</t>
  </si>
  <si>
    <t>(Ký, ho tên )</t>
  </si>
  <si>
    <t>Mã TK</t>
  </si>
  <si>
    <t>Tên tài khoản</t>
  </si>
  <si>
    <t>Số dư đầu kỳ</t>
  </si>
  <si>
    <t>Phát sinh trong kỳ</t>
  </si>
  <si>
    <t>Số dư cuốI kỳ</t>
  </si>
  <si>
    <t>Nợ</t>
  </si>
  <si>
    <t>Có</t>
  </si>
  <si>
    <t xml:space="preserve">Tiền mặt </t>
  </si>
  <si>
    <t>Tiền gửi ngân hàng</t>
  </si>
  <si>
    <t>Phải thu của khách hàng</t>
  </si>
  <si>
    <t>Thuế GTGT được khấu trừ</t>
  </si>
  <si>
    <t>Nguyên liệu, vật liệu</t>
  </si>
  <si>
    <t>Công cụ dụng cụ</t>
  </si>
  <si>
    <t>Chi phí sx kinh doanh dở dang</t>
  </si>
  <si>
    <t>Thành phẩm</t>
  </si>
  <si>
    <t>Tài sản cố định</t>
  </si>
  <si>
    <t>Hao mòn TSCĐ</t>
  </si>
  <si>
    <t>PhảI trả nhà cung cấp</t>
  </si>
  <si>
    <t>Thuế GTGT phảI nộp</t>
  </si>
  <si>
    <t>Thuế thu nhập doanh nghiệp</t>
  </si>
  <si>
    <t>PhảI trả công nhân viên</t>
  </si>
  <si>
    <t>Kinh phí công đoàn</t>
  </si>
  <si>
    <t>Bảo hiểm xã hộI</t>
  </si>
  <si>
    <t>Bảo hiểm y tế</t>
  </si>
  <si>
    <t>Bảo hiểm thất nghiệp</t>
  </si>
  <si>
    <t>Vay ngắn hạn</t>
  </si>
  <si>
    <t>Nguồn vốn kinh doanh</t>
  </si>
  <si>
    <t>LợI nhuận chưa phân phốI</t>
  </si>
  <si>
    <t>Doanh thu bán hàng, cung cấp dịch vụ</t>
  </si>
  <si>
    <t>Các khoản giảm trừ doanh thu</t>
  </si>
  <si>
    <t>chi phí nguyên vật liệu trực tiếp</t>
  </si>
  <si>
    <t>Chi phí nhân công SX</t>
  </si>
  <si>
    <t>chi phí sản xuất chung</t>
  </si>
  <si>
    <t>Giá vốn hàng bán</t>
  </si>
  <si>
    <t>Chi phí bán hàng</t>
  </si>
  <si>
    <t>Chi phí quản llý doanh nghiệp</t>
  </si>
  <si>
    <t>Chi phí thuế TNDN</t>
  </si>
  <si>
    <t>Xác định kết quả kinh doanh</t>
  </si>
  <si>
    <t>Cộng</t>
  </si>
  <si>
    <t>(Ban hành theo TT 200/2014/TT-BTC
 ngày 22/12/2014 của BTC)</t>
  </si>
  <si>
    <t>Chỉ tiêu</t>
  </si>
  <si>
    <t>Mã số</t>
  </si>
  <si>
    <t>Thuyết minh</t>
  </si>
  <si>
    <t>Số cuối năm</t>
  </si>
  <si>
    <t>Số đầu năm</t>
  </si>
  <si>
    <t>A. Tài sản ngắn hạn (100=110+120+130+140+150)</t>
  </si>
  <si>
    <t>I. Tiền và các khoản tương đương tiền</t>
  </si>
  <si>
    <t>1. Tiền</t>
  </si>
  <si>
    <t>2. Các khoản tương đương tiền</t>
  </si>
  <si>
    <t>II. Các khoản đầu tư tài chính ngắn hạn</t>
  </si>
  <si>
    <t>1. Chứng khoán kinh doanh</t>
  </si>
  <si>
    <t>2. Dự phòng giảm giá chứng khoán kinh doanh (*)</t>
  </si>
  <si>
    <t>3. Đầu tư nắm giữ đến ngày đáo hạn</t>
  </si>
  <si>
    <t>III. Các khoản phải thu ngắn hạn</t>
  </si>
  <si>
    <t>1. Phải thu ngắn hạn của khách hàng</t>
  </si>
  <si>
    <t>2. Trả trước cho người bán ngắn hạn</t>
  </si>
  <si>
    <t>3. Phải thu nội bộ ngắn hạn</t>
  </si>
  <si>
    <t>4. Phải thu theo tiến độ kế hoạch hợp đồng xây dựng</t>
  </si>
  <si>
    <t>8. Tài sản thiếu chờ xử lý</t>
  </si>
  <si>
    <t>IV. Hàng tồn kho</t>
  </si>
  <si>
    <t>1. Hàng tồn kho</t>
  </si>
  <si>
    <t>2. Dự phòng giảm giá hàng tồn kho (*)</t>
  </si>
  <si>
    <t>V. Tài sản ngắn hạn khác</t>
  </si>
  <si>
    <t>1. Chi phí trả trước ngắn hạn</t>
  </si>
  <si>
    <t>2. Thuế GTGT được khấu trừ</t>
  </si>
  <si>
    <t>3. Thuế và các khoản khác phải thu Nhà nước</t>
  </si>
  <si>
    <t>5. Tài sản ngắn hạn khác</t>
  </si>
  <si>
    <t>B. Tài sản dài hạn (200=210+220+240+250+260)</t>
  </si>
  <si>
    <t>I. Các khoản phải thu dài hạn</t>
  </si>
  <si>
    <t>1. Phải thu dài hạn của khách hàng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</si>
  <si>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</si>
  <si>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</si>
  <si>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</si>
  <si>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</si>
  <si>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7. Dự phòng phải thu dài hạn khó đòi (*)</t>
  </si>
  <si>
    <t>II. Tài sản cố định</t>
  </si>
  <si>
    <t>1. TSCĐ hữu hình</t>
  </si>
  <si>
    <t>- Nguyên giá</t>
  </si>
  <si>
    <t>- Giá trị hao mòn lũy kế (*)</t>
  </si>
  <si>
    <t>2. TSCĐ thuê tài chính</t>
  </si>
  <si>
    <t>3. TSCĐ vô hình</t>
  </si>
  <si>
    <t>III. Bất động sản đầu tư</t>
  </si>
  <si>
    <t>- giá trị hao mòn luỹ kế</t>
  </si>
  <si>
    <t>IV. Tài sản dở dang dài hạn</t>
  </si>
  <si>
    <t>1. Chi phí sản xuất, kinh doanh dở dang dài hạn</t>
  </si>
  <si>
    <t>2. Chi phí xây dựng cơ bản dở dang</t>
  </si>
  <si>
    <t>V. Các khoản đầu tư tài chính dài hạn</t>
  </si>
  <si>
    <t>1. Đầu tư vào công ty con</t>
  </si>
  <si>
    <t>2. Đầu tư vào công ty liên kết, liên doanh</t>
  </si>
  <si>
    <t>3. Đầu tư góp vốn vào đơn vị khác</t>
  </si>
  <si>
    <t>4. Dự phòng đầu tư tài chính dài hạn(*)</t>
  </si>
  <si>
    <t>5. Đầu tư nắm giữ đến ngày đáo hạn</t>
  </si>
  <si>
    <t>VI. Tài sản dài hạn khác</t>
  </si>
  <si>
    <t>1. Chi phí trả trước dài hạn</t>
  </si>
  <si>
    <t>2. Tài sản thuế thu nhập hoãn lại</t>
  </si>
  <si>
    <t>3. Thiết bị, vật tư, phụ tùng thay thế dài hạn</t>
  </si>
  <si>
    <t>4. Tài sản dài hạn khác</t>
  </si>
  <si>
    <t>Tổng cộng tài sản (270=100+200)</t>
  </si>
  <si>
    <t>C. Nợ phải trả (300=310+330)</t>
  </si>
  <si>
    <t>I. Nợ ngắn hạn</t>
  </si>
  <si>
    <t>2. Người mua trả tiền trước ngắn hạn</t>
  </si>
  <si>
    <t>8. Doanh thu chưa thực hiện ngắn hạn</t>
  </si>
  <si>
    <t>10. Vay và nợ thuê tài chính ngắn hạn</t>
  </si>
  <si>
    <t>12. Quỹ khen thưởng, phúc lợi</t>
  </si>
  <si>
    <t>13. Quỹ bình ổn giá</t>
  </si>
  <si>
    <t>II. Nợ dài hạn</t>
  </si>
  <si>
    <t>2. Người mua trả tiền trước dài hạn</t>
  </si>
  <si>
    <t>6. Doanh thu chưa thực hiện dài hạn</t>
  </si>
  <si>
    <t>8. Vay và nợ thuê tài chính dài hạn</t>
  </si>
  <si>
    <t>10. Cổ phiếu ưu đãi</t>
  </si>
  <si>
    <t>13. Quỹ phát triển khoa học và công nghệ</t>
  </si>
  <si>
    <t>D. Vốn chủ sở hữu (400=410+430)</t>
  </si>
  <si>
    <t>I. Vốn chủ sở hữu</t>
  </si>
  <si>
    <t>1. Vốn góp của chủ sở hữu</t>
  </si>
  <si>
    <t xml:space="preserve"> - Cổ phiếu phổ thông có quyền biểu quyết</t>
  </si>
  <si>
    <t xml:space="preserve"> - Cổ phiếu ưu đãi</t>
  </si>
  <si>
    <t>2. Thặng dư vốn cổ phần</t>
  </si>
  <si>
    <t>4. Vốn khác của chủ sở hữu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</si>
  <si>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</si>
  <si>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</si>
  <si>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</si>
  <si>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</si>
  <si>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</si>
  <si>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</si>
  <si>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</si>
  <si>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 xml:space="preserve"> - LNST chưa phân phối lũy kế đến kỳ cuối kỳ trước</t>
  </si>
  <si>
    <t xml:space="preserve"> - LNST chưa phân phối kỳ này</t>
  </si>
  <si>
    <t>12. Nguồn vốn đầu tư XDCB</t>
  </si>
  <si>
    <t>II. Nguồn kinh phí và quỹ khác</t>
  </si>
  <si>
    <t>1. Nguồn kinh phí</t>
  </si>
  <si>
    <t>2. Nguồn kinh phí đã hình thành TSCĐ</t>
  </si>
  <si>
    <t>Tổng cộng nguồn vốn (440=300+400)</t>
  </si>
  <si>
    <t>BẢNG LƯU CHUYỂN TIỀN TỆ</t>
  </si>
  <si>
    <t>(Theo phương pháp trực tiếp)</t>
  </si>
  <si>
    <t>A</t>
  </si>
  <si>
    <t>B</t>
  </si>
  <si>
    <t>C</t>
  </si>
  <si>
    <t xml:space="preserve">I. Lưu chuyển tiền từ hoạt động sản xuất kinh doanh                        </t>
  </si>
  <si>
    <t xml:space="preserve">        </t>
  </si>
  <si>
    <t xml:space="preserve">  1. Tiền thu từ bán hàng và cung cấp dịch vụ và doanh thu khác</t>
  </si>
  <si>
    <t xml:space="preserve">  2. Tiền chi trả cho người cung cấp hàng hóa dịch vụ</t>
  </si>
  <si>
    <t xml:space="preserve">  3. Tiền chi trả cho người lao động</t>
  </si>
  <si>
    <t>03</t>
  </si>
  <si>
    <t xml:space="preserve">  4. Tiền chi trả lãi vay</t>
  </si>
  <si>
    <t>04</t>
  </si>
  <si>
    <t>05</t>
  </si>
  <si>
    <t xml:space="preserve">  6. Tiền thu khác từ hoạt động kinh doanh</t>
  </si>
  <si>
    <t>06</t>
  </si>
  <si>
    <t xml:space="preserve">  7. Tiền chi khác cho hoạt động kinh doanh</t>
  </si>
  <si>
    <t>07</t>
  </si>
  <si>
    <t xml:space="preserve"> Lưu chuyển thuần từ hoạt động sản xuất kinh doanh               </t>
  </si>
  <si>
    <t xml:space="preserve">II. Lưu chuyển tiền từ hoạt động đầu tư                       </t>
  </si>
  <si>
    <t xml:space="preserve"> 1. Tiền chi mua sắm, xây dựng TSCD và các tài sản dài hạn  khác</t>
  </si>
  <si>
    <t xml:space="preserve"> 2. Tiền thu từ thanh lý nhượng bán TSCD và các tài sản dài hạn khác</t>
  </si>
  <si>
    <t xml:space="preserve"> 3. Tiền chi cho vay, mua các công cụ nợ của đơn vị khác</t>
  </si>
  <si>
    <t xml:space="preserve"> 4. Tiền thu hồi cho vay,bán lại các công cụ nợcủa đơn vị khác</t>
  </si>
  <si>
    <t xml:space="preserve"> 5. Tiền chi đầu tư góp vốn vào đơn vị khác</t>
  </si>
  <si>
    <t xml:space="preserve"> 6. Tiền thu hồi đầu tư góp vốn vào đơn vị khác</t>
  </si>
  <si>
    <t xml:space="preserve"> 7. Tiền thu lãi cho vay, cổ tức và lợi nhuận được chia</t>
  </si>
  <si>
    <t xml:space="preserve">Lưu chuyển thuần từ hoạt động đầu tư           </t>
  </si>
  <si>
    <t xml:space="preserve">III. Lưu chuyển tiền từ hoạt động tài chính               </t>
  </si>
  <si>
    <t xml:space="preserve"> 1. Tiền thu từ phát hành cổ phiếu, nhận vốn góp chủ sở hữu</t>
  </si>
  <si>
    <t xml:space="preserve"> 6. Cổ tức, lợi nhuận đã trả cho chủ sở hữu</t>
  </si>
  <si>
    <t xml:space="preserve">Lưu chuyển tiền thuần từ hoạt động tài chính             </t>
  </si>
  <si>
    <t xml:space="preserve">Lưu chuyển tiền thuần trong năm  (50=20+30+40)                               </t>
  </si>
  <si>
    <t>Ảnh hưởng của thay đổi tỷ giá hối đoái quy đổi ngoại tệ</t>
  </si>
  <si>
    <t>………., ngày…   tháng…… năm…….</t>
  </si>
  <si>
    <t>5. Phải thu về cho vay ngắn hạn</t>
  </si>
  <si>
    <t>6. Phải thu ngắn hạn khác</t>
  </si>
  <si>
    <t>7. Dự phòng phải thu ngắn hạn khó đòi (*)</t>
  </si>
  <si>
    <t>4. Giao dịch mua bán lại trái phiếu Chính Phủ</t>
  </si>
  <si>
    <t>6. Phải thu dài hạn khác</t>
  </si>
  <si>
    <t>Mẫu số B01 - DN</t>
  </si>
  <si>
    <t>BẢNG CÂN ĐỐI KẾ TOÁN</t>
  </si>
  <si>
    <t>1. Phải trả người bán ngắn hạn</t>
  </si>
  <si>
    <t>3. Thuế 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</si>
  <si>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</si>
  <si>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</si>
  <si>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</si>
  <si>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</si>
  <si>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>9. Phải trả ngắn hạn khác</t>
  </si>
  <si>
    <t>11. Dự phòng phải trả ngắn hạn</t>
  </si>
  <si>
    <t>14. Giao dịch mua bán lại trái phiếu CHính Phủ</t>
  </si>
  <si>
    <t>1. Phải trả người bán dài hạn</t>
  </si>
  <si>
    <t>3. Chi phí phải trả dài hạn</t>
  </si>
  <si>
    <t>4. Phải trả nội bộ về vốn kinh doanh</t>
  </si>
  <si>
    <t>5. Phải trả nội bộ dài hạn</t>
  </si>
  <si>
    <t>7. Phải trả dài hạn khác</t>
  </si>
  <si>
    <t>9. Trái phiếu chuyển đổi</t>
  </si>
  <si>
    <t>11. Thuế thu nhập hoãn lại phải trả</t>
  </si>
  <si>
    <t>12. Dự phòng phải trả dài hạn</t>
  </si>
  <si>
    <t>3. Quyền chọn chuyển đổi trái phiếu</t>
  </si>
  <si>
    <t>14. Tổng lợi nhuận kế toán trước thuế ( 50 = 30 + 40 )</t>
  </si>
  <si>
    <t>Mẫu số B 02 – DN</t>
  </si>
  <si>
    <t>Mẫu số B 03 – DN</t>
  </si>
  <si>
    <t xml:space="preserve">  5. Thuế TNDN đã nộp</t>
  </si>
  <si>
    <t xml:space="preserve"> 2. Tiền chi trả vốn góp cho các chủ sở hữu,mua lại cổ phiếu của các DN đã phát hành</t>
  </si>
  <si>
    <t xml:space="preserve"> 3. Tiền thu từ đi vay</t>
  </si>
  <si>
    <t xml:space="preserve"> 4. Tiền trả nợ gốc vay</t>
  </si>
  <si>
    <t xml:space="preserve">Tiền và tương đương tiền đầu kỳ                                  </t>
  </si>
  <si>
    <t xml:space="preserve">Tiền và tương đương tiền cuối năm  (70=50+60+61)                                             </t>
  </si>
  <si>
    <t xml:space="preserve"> 5. Tiền trả nợ gốc thuê tài chính</t>
  </si>
  <si>
    <t>BẢNG CÂN ĐỐI SỐ PHÁT SINH</t>
  </si>
  <si>
    <t>Người lập biểu                                                                         Kế toán trưởng                                                                      Giám Đốc</t>
  </si>
  <si>
    <t>Người lập biểu                                                  Kế toán trưởng                                               Giám Đốc</t>
  </si>
  <si>
    <t>Dương Văn Thắng</t>
  </si>
  <si>
    <t>Người lập biểu                               Kế toán trưởng</t>
  </si>
  <si>
    <t xml:space="preserve">                                                     (Ký, họ tên )</t>
  </si>
  <si>
    <t xml:space="preserve">                         Nguyễn Thị Thu                            Võ Văn Tiến</t>
  </si>
  <si>
    <t xml:space="preserve">               Nguyễn Thị Thu                            Võ Văn Tiến</t>
  </si>
  <si>
    <t>ĐVT:VN Đồng</t>
  </si>
  <si>
    <t xml:space="preserve">                Nguyễn Thị Thu                                             Võ Văn Tiến                                     Dương Văn Thắng</t>
  </si>
  <si>
    <t xml:space="preserve">                                                                                         (Ký, ho tên )</t>
  </si>
  <si>
    <t xml:space="preserve">            (Ký, ho tên )</t>
  </si>
  <si>
    <t>Năm: 2017</t>
  </si>
  <si>
    <t>Hương Lâm ngày 18 tháng 01 năm 2018</t>
  </si>
  <si>
    <t>Hương Lâm, ngày 18 tháng 01 năm 2018</t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</si>
</sst>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;[Red]#,##0"/>
  </numFmts>
  <fonts count="3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sz val="10"/>
      <color indexed="12"/>
      <name val="Times New Roman"/>
      <family val="1"/>
    </font>
    <font>
      <sz val="12"/>
      <color indexed="1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indexed="12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name val=".VnArial"/>
      <family val="2"/>
    </font>
    <font>
      <i/>
      <sz val="10"/>
      <color indexed="12"/>
      <name val="Times New Roman"/>
      <family val="1"/>
    </font>
    <font>
      <b/>
      <sz val="14"/>
      <name val="Times New Roman"/>
      <family val="1"/>
    </font>
    <font>
      <sz val="14"/>
      <color indexed="12"/>
      <name val="Times New Roman"/>
      <family val="1"/>
    </font>
    <font>
      <i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12"/>
      <color theme="0"/>
      <name val="Times New Roman"/>
      <family val="1"/>
    </font>
    <font>
      <b/>
      <i/>
      <sz val="12"/>
      <color indexed="12"/>
      <name val="Times New Roman"/>
      <family val="1"/>
    </font>
    <font>
      <b/>
      <sz val="18"/>
      <color rgb="FF0000FF"/>
      <name val="Times New Roman"/>
      <family val="1"/>
    </font>
    <font>
      <u/>
      <sz val="11"/>
      <color theme="10"/>
      <name val="Calibri"/>
      <family val="2"/>
    </font>
    <font>
      <b/>
      <i/>
      <u/>
      <sz val="11"/>
      <color rgb="FF0000FF"/>
      <name val="Calibri"/>
      <family val="2"/>
    </font>
    <font>
      <i/>
      <sz val="12"/>
      <color rgb="FFFF0000"/>
      <name val="Times New Roman"/>
      <family val="1"/>
    </font>
    <font>
      <b/>
      <sz val="28"/>
      <name val="Times New Roman"/>
      <family val="1"/>
    </font>
    <font>
      <i/>
      <sz val="12"/>
      <name val="Times New Roman"/>
      <family val="1"/>
    </font>
    <font>
      <b/>
      <sz val="22"/>
      <name val="Times New Roman"/>
      <family val="1"/>
    </font>
    <font>
      <b/>
      <i/>
      <sz val="10"/>
      <name val="Times New Roman"/>
      <family val="1"/>
    </font>
    <font>
      <b/>
      <sz val="20"/>
      <name val="Times New Roman"/>
      <family val="1"/>
    </font>
    <font>
      <sz val="12"/>
      <color theme="0"/>
      <name val="Times New Roman"/>
      <family val="1"/>
    </font>
    <font>
      <b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16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23" fillId="3" borderId="1" xfId="0" applyFont="1" applyFill="1" applyBorder="1" applyAlignment="1">
      <alignment horizontal="center" vertical="center" wrapText="1"/>
    </xf>
    <xf numFmtId="0" fontId="4" fillId="2" borderId="0" xfId="2" applyFont="1" applyFill="1"/>
    <xf numFmtId="0" fontId="3" fillId="2" borderId="0" xfId="2" applyFont="1" applyFill="1"/>
    <xf numFmtId="49" fontId="4" fillId="2" borderId="0" xfId="2" applyNumberFormat="1" applyFont="1" applyFill="1" applyAlignment="1">
      <alignment horizontal="center"/>
    </xf>
    <xf numFmtId="164" fontId="4" fillId="2" borderId="0" xfId="3" applyNumberFormat="1" applyFont="1" applyFill="1"/>
    <xf numFmtId="164" fontId="12" fillId="2" borderId="0" xfId="3" applyNumberFormat="1" applyFont="1" applyFill="1" applyAlignment="1">
      <alignment horizontal="center"/>
    </xf>
    <xf numFmtId="0" fontId="5" fillId="2" borderId="0" xfId="2" applyFont="1" applyFill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0" fontId="5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21" fillId="2" borderId="0" xfId="2" applyFont="1" applyFill="1"/>
    <xf numFmtId="0" fontId="12" fillId="2" borderId="3" xfId="0" applyFont="1" applyFill="1" applyBorder="1" applyAlignment="1">
      <alignment horizontal="center"/>
    </xf>
    <xf numFmtId="3" fontId="12" fillId="2" borderId="3" xfId="0" applyNumberFormat="1" applyFont="1" applyFill="1" applyBorder="1" applyAlignment="1">
      <alignment horizontal="center"/>
    </xf>
    <xf numFmtId="0" fontId="12" fillId="2" borderId="20" xfId="0" applyFont="1" applyFill="1" applyBorder="1" applyAlignment="1">
      <alignment horizontal="left"/>
    </xf>
    <xf numFmtId="49" fontId="12" fillId="2" borderId="4" xfId="0" applyNumberFormat="1" applyFont="1" applyFill="1" applyBorder="1" applyAlignment="1">
      <alignment horizontal="center"/>
    </xf>
    <xf numFmtId="0" fontId="15" fillId="2" borderId="20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left" wrapText="1"/>
    </xf>
    <xf numFmtId="166" fontId="12" fillId="2" borderId="4" xfId="1" applyNumberFormat="1" applyFont="1" applyFill="1" applyBorder="1" applyAlignment="1">
      <alignment horizontal="right"/>
    </xf>
    <xf numFmtId="0" fontId="12" fillId="2" borderId="21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center"/>
    </xf>
    <xf numFmtId="3" fontId="12" fillId="2" borderId="24" xfId="0" applyNumberFormat="1" applyFont="1" applyFill="1" applyBorder="1" applyAlignment="1">
      <alignment horizontal="center"/>
    </xf>
    <xf numFmtId="166" fontId="4" fillId="2" borderId="0" xfId="2" applyNumberFormat="1" applyFont="1" applyFill="1"/>
    <xf numFmtId="0" fontId="20" fillId="2" borderId="0" xfId="2" applyFont="1" applyFill="1" applyAlignment="1">
      <alignment horizontal="left"/>
    </xf>
    <xf numFmtId="3" fontId="4" fillId="2" borderId="0" xfId="2" applyNumberFormat="1" applyFont="1" applyFill="1"/>
    <xf numFmtId="3" fontId="13" fillId="2" borderId="0" xfId="2" applyNumberFormat="1" applyFont="1" applyFill="1"/>
    <xf numFmtId="0" fontId="3" fillId="2" borderId="0" xfId="2" applyFont="1" applyFill="1" applyAlignment="1">
      <alignment horizontal="center"/>
    </xf>
    <xf numFmtId="3" fontId="3" fillId="2" borderId="0" xfId="2" applyNumberFormat="1" applyFont="1" applyFill="1" applyAlignment="1">
      <alignment horizontal="center"/>
    </xf>
    <xf numFmtId="0" fontId="24" fillId="2" borderId="0" xfId="2" applyFont="1" applyFill="1" applyAlignment="1">
      <alignment horizontal="center"/>
    </xf>
    <xf numFmtId="49" fontId="3" fillId="2" borderId="0" xfId="2" applyNumberFormat="1" applyFont="1" applyFill="1" applyAlignment="1">
      <alignment horizontal="center"/>
    </xf>
    <xf numFmtId="3" fontId="24" fillId="2" borderId="0" xfId="2" applyNumberFormat="1" applyFont="1" applyFill="1" applyAlignment="1">
      <alignment horizontal="center"/>
    </xf>
    <xf numFmtId="3" fontId="3" fillId="2" borderId="0" xfId="2" applyNumberFormat="1" applyFont="1" applyFill="1"/>
    <xf numFmtId="49" fontId="5" fillId="2" borderId="0" xfId="2" applyNumberFormat="1" applyFont="1" applyFill="1" applyAlignment="1">
      <alignment horizontal="center"/>
    </xf>
    <xf numFmtId="3" fontId="5" fillId="2" borderId="0" xfId="2" applyNumberFormat="1" applyFont="1" applyFill="1"/>
    <xf numFmtId="0" fontId="6" fillId="2" borderId="0" xfId="0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9" fontId="12" fillId="2" borderId="6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49" fontId="12" fillId="2" borderId="0" xfId="0" applyNumberFormat="1" applyFont="1" applyFill="1"/>
    <xf numFmtId="3" fontId="12" fillId="2" borderId="0" xfId="0" applyNumberFormat="1" applyFont="1" applyFill="1"/>
    <xf numFmtId="3" fontId="11" fillId="2" borderId="0" xfId="0" applyNumberFormat="1" applyFont="1" applyFill="1"/>
    <xf numFmtId="0" fontId="13" fillId="2" borderId="0" xfId="2" applyFont="1" applyFill="1" applyAlignment="1">
      <alignment horizontal="center"/>
    </xf>
    <xf numFmtId="0" fontId="7" fillId="2" borderId="0" xfId="0" applyFont="1" applyFill="1"/>
    <xf numFmtId="49" fontId="7" fillId="2" borderId="0" xfId="0" applyNumberFormat="1" applyFont="1" applyFill="1"/>
    <xf numFmtId="3" fontId="7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49" fontId="9" fillId="2" borderId="0" xfId="0" applyNumberFormat="1" applyFont="1" applyFill="1"/>
    <xf numFmtId="0" fontId="7" fillId="2" borderId="25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8" fillId="2" borderId="20" xfId="0" applyFont="1" applyFill="1" applyBorder="1"/>
    <xf numFmtId="0" fontId="7" fillId="2" borderId="21" xfId="0" applyFont="1" applyFill="1" applyBorder="1"/>
    <xf numFmtId="0" fontId="7" fillId="2" borderId="26" xfId="0" applyFont="1" applyFill="1" applyBorder="1"/>
    <xf numFmtId="0" fontId="7" fillId="2" borderId="22" xfId="0" applyFont="1" applyFill="1" applyBorder="1"/>
    <xf numFmtId="49" fontId="12" fillId="2" borderId="23" xfId="0" applyNumberFormat="1" applyFont="1" applyFill="1" applyBorder="1" applyAlignment="1">
      <alignment horizontal="center"/>
    </xf>
    <xf numFmtId="166" fontId="11" fillId="2" borderId="1" xfId="1" applyNumberFormat="1" applyFont="1" applyFill="1" applyBorder="1"/>
    <xf numFmtId="0" fontId="11" fillId="4" borderId="1" xfId="0" applyFont="1" applyFill="1" applyBorder="1" applyAlignment="1">
      <alignment horizontal="center"/>
    </xf>
    <xf numFmtId="166" fontId="9" fillId="4" borderId="1" xfId="1" applyNumberFormat="1" applyFont="1" applyFill="1" applyBorder="1"/>
    <xf numFmtId="3" fontId="8" fillId="2" borderId="0" xfId="0" applyNumberFormat="1" applyFont="1" applyFill="1" applyAlignment="1"/>
    <xf numFmtId="0" fontId="12" fillId="2" borderId="0" xfId="4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166" fontId="12" fillId="2" borderId="0" xfId="4" applyNumberFormat="1" applyFont="1" applyFill="1"/>
    <xf numFmtId="0" fontId="12" fillId="2" borderId="0" xfId="0" applyFont="1" applyFill="1" applyBorder="1"/>
    <xf numFmtId="0" fontId="5" fillId="2" borderId="0" xfId="5" applyFont="1" applyFill="1" applyBorder="1"/>
    <xf numFmtId="0" fontId="17" fillId="2" borderId="0" xfId="5" applyFont="1" applyFill="1" applyBorder="1"/>
    <xf numFmtId="3" fontId="9" fillId="2" borderId="0" xfId="4" applyNumberFormat="1" applyFont="1" applyFill="1"/>
    <xf numFmtId="3" fontId="12" fillId="2" borderId="0" xfId="4" applyNumberFormat="1" applyFont="1" applyFill="1"/>
    <xf numFmtId="3" fontId="15" fillId="2" borderId="0" xfId="4" applyNumberFormat="1" applyFont="1" applyFill="1"/>
    <xf numFmtId="0" fontId="19" fillId="2" borderId="0" xfId="2" applyFont="1" applyFill="1"/>
    <xf numFmtId="0" fontId="9" fillId="2" borderId="14" xfId="0" applyFont="1" applyFill="1" applyBorder="1"/>
    <xf numFmtId="0" fontId="11" fillId="2" borderId="14" xfId="0" applyFont="1" applyFill="1" applyBorder="1"/>
    <xf numFmtId="0" fontId="11" fillId="2" borderId="14" xfId="0" quotePrefix="1" applyFont="1" applyFill="1" applyBorder="1"/>
    <xf numFmtId="3" fontId="9" fillId="2" borderId="0" xfId="0" applyNumberFormat="1" applyFont="1" applyFill="1" applyBorder="1"/>
    <xf numFmtId="0" fontId="27" fillId="2" borderId="0" xfId="6" applyFont="1" applyFill="1" applyAlignment="1" applyProtection="1"/>
    <xf numFmtId="0" fontId="28" fillId="2" borderId="0" xfId="2" applyFont="1" applyFill="1"/>
    <xf numFmtId="3" fontId="8" fillId="2" borderId="0" xfId="0" applyNumberFormat="1" applyFont="1" applyFill="1" applyAlignment="1">
      <alignment horizontal="center"/>
    </xf>
    <xf numFmtId="37" fontId="7" fillId="2" borderId="4" xfId="0" applyNumberFormat="1" applyFont="1" applyFill="1" applyBorder="1"/>
    <xf numFmtId="37" fontId="7" fillId="2" borderId="5" xfId="0" applyNumberFormat="1" applyFont="1" applyFill="1" applyBorder="1"/>
    <xf numFmtId="37" fontId="7" fillId="2" borderId="6" xfId="0" applyNumberFormat="1" applyFont="1" applyFill="1" applyBorder="1"/>
    <xf numFmtId="37" fontId="7" fillId="2" borderId="23" xfId="0" applyNumberFormat="1" applyFont="1" applyFill="1" applyBorder="1"/>
    <xf numFmtId="3" fontId="21" fillId="2" borderId="0" xfId="2" applyNumberFormat="1" applyFont="1" applyFill="1"/>
    <xf numFmtId="166" fontId="5" fillId="2" borderId="0" xfId="2" applyNumberFormat="1" applyFont="1" applyFill="1"/>
    <xf numFmtId="37" fontId="12" fillId="2" borderId="4" xfId="0" applyNumberFormat="1" applyFont="1" applyFill="1" applyBorder="1" applyAlignment="1">
      <alignment horizontal="right"/>
    </xf>
    <xf numFmtId="37" fontId="15" fillId="2" borderId="4" xfId="0" applyNumberFormat="1" applyFont="1" applyFill="1" applyBorder="1" applyAlignment="1">
      <alignment horizontal="right"/>
    </xf>
    <xf numFmtId="37" fontId="15" fillId="2" borderId="23" xfId="0" applyNumberFormat="1" applyFont="1" applyFill="1" applyBorder="1" applyAlignment="1">
      <alignment horizontal="right"/>
    </xf>
    <xf numFmtId="37" fontId="7" fillId="2" borderId="2" xfId="0" applyNumberFormat="1" applyFont="1" applyFill="1" applyBorder="1"/>
    <xf numFmtId="37" fontId="7" fillId="2" borderId="3" xfId="0" applyNumberFormat="1" applyFont="1" applyFill="1" applyBorder="1"/>
    <xf numFmtId="37" fontId="10" fillId="2" borderId="1" xfId="0" applyNumberFormat="1" applyFont="1" applyFill="1" applyBorder="1"/>
    <xf numFmtId="37" fontId="10" fillId="2" borderId="15" xfId="0" applyNumberFormat="1" applyFont="1" applyFill="1" applyBorder="1"/>
    <xf numFmtId="37" fontId="7" fillId="2" borderId="1" xfId="0" applyNumberFormat="1" applyFont="1" applyFill="1" applyBorder="1"/>
    <xf numFmtId="37" fontId="7" fillId="2" borderId="15" xfId="0" applyNumberFormat="1" applyFont="1" applyFill="1" applyBorder="1"/>
    <xf numFmtId="37" fontId="4" fillId="2" borderId="0" xfId="2" applyNumberFormat="1" applyFont="1" applyFill="1"/>
    <xf numFmtId="166" fontId="4" fillId="2" borderId="0" xfId="1" applyNumberFormat="1" applyFont="1" applyFill="1"/>
    <xf numFmtId="37" fontId="5" fillId="2" borderId="0" xfId="2" applyNumberFormat="1" applyFont="1" applyFill="1"/>
    <xf numFmtId="37" fontId="21" fillId="2" borderId="0" xfId="2" applyNumberFormat="1" applyFont="1" applyFill="1"/>
    <xf numFmtId="164" fontId="32" fillId="2" borderId="0" xfId="3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34" fillId="2" borderId="0" xfId="2" applyFont="1" applyFill="1"/>
    <xf numFmtId="0" fontId="9" fillId="0" borderId="11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15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37" fontId="10" fillId="0" borderId="1" xfId="0" applyNumberFormat="1" applyFont="1" applyFill="1" applyBorder="1"/>
    <xf numFmtId="37" fontId="10" fillId="0" borderId="15" xfId="0" applyNumberFormat="1" applyFont="1" applyFill="1" applyBorder="1"/>
    <xf numFmtId="0" fontId="9" fillId="0" borderId="14" xfId="0" applyFont="1" applyFill="1" applyBorder="1"/>
    <xf numFmtId="0" fontId="35" fillId="0" borderId="11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167" fontId="35" fillId="0" borderId="12" xfId="0" applyNumberFormat="1" applyFont="1" applyFill="1" applyBorder="1" applyAlignment="1">
      <alignment horizontal="center" vertical="center" wrapText="1"/>
    </xf>
    <xf numFmtId="167" fontId="35" fillId="0" borderId="1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5" fillId="0" borderId="14" xfId="0" applyFont="1" applyFill="1" applyBorder="1"/>
    <xf numFmtId="0" fontId="18" fillId="0" borderId="17" xfId="0" applyFont="1" applyFill="1" applyBorder="1" applyAlignment="1">
      <alignment horizontal="center"/>
    </xf>
    <xf numFmtId="37" fontId="10" fillId="0" borderId="17" xfId="0" applyNumberFormat="1" applyFont="1" applyFill="1" applyBorder="1"/>
    <xf numFmtId="37" fontId="10" fillId="0" borderId="18" xfId="0" applyNumberFormat="1" applyFont="1" applyFill="1" applyBorder="1"/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3" fontId="15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left"/>
    </xf>
    <xf numFmtId="0" fontId="15" fillId="0" borderId="20" xfId="0" applyFont="1" applyFill="1" applyBorder="1" applyAlignment="1">
      <alignment horizontal="left"/>
    </xf>
    <xf numFmtId="3" fontId="15" fillId="2" borderId="2" xfId="1" applyNumberFormat="1" applyFont="1" applyFill="1" applyBorder="1" applyAlignment="1">
      <alignment horizontal="center"/>
    </xf>
    <xf numFmtId="166" fontId="15" fillId="2" borderId="27" xfId="1" applyNumberFormat="1" applyFont="1" applyFill="1" applyBorder="1" applyAlignment="1">
      <alignment horizontal="center"/>
    </xf>
    <xf numFmtId="37" fontId="12" fillId="2" borderId="4" xfId="1" applyNumberFormat="1" applyFont="1" applyFill="1" applyBorder="1" applyAlignment="1">
      <alignment horizontal="right"/>
    </xf>
    <xf numFmtId="37" fontId="15" fillId="2" borderId="4" xfId="1" applyNumberFormat="1" applyFont="1" applyFill="1" applyBorder="1" applyAlignment="1">
      <alignment horizontal="right"/>
    </xf>
    <xf numFmtId="0" fontId="9" fillId="0" borderId="16" xfId="0" applyFont="1" applyFill="1" applyBorder="1"/>
    <xf numFmtId="0" fontId="3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4" fontId="9" fillId="2" borderId="0" xfId="3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2" applyFont="1" applyFill="1" applyAlignment="1">
      <alignment horizontal="left"/>
    </xf>
    <xf numFmtId="49" fontId="8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25" fillId="2" borderId="0" xfId="0" applyFont="1" applyFill="1" applyAlignment="1">
      <alignment horizontal="center"/>
    </xf>
    <xf numFmtId="0" fontId="23" fillId="3" borderId="7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/>
    </xf>
    <xf numFmtId="0" fontId="3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horizontal="center"/>
    </xf>
    <xf numFmtId="0" fontId="29" fillId="2" borderId="0" xfId="2" applyFont="1" applyFill="1" applyAlignment="1">
      <alignment horizontal="center"/>
    </xf>
  </cellXfs>
  <cellStyles count="7">
    <cellStyle name="Comma" xfId="1" builtinId="3"/>
    <cellStyle name="Comma_BCTC" xfId="3"/>
    <cellStyle name="Hyperlink" xfId="6" builtinId="8"/>
    <cellStyle name="Normal" xfId="0" builtinId="0"/>
    <cellStyle name="Normal_BCTC" xfId="2"/>
    <cellStyle name="Normal_HTS -  MINH TUAN" xfId="4"/>
    <cellStyle name="Normal_HTS T01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opLeftCell="A20" workbookViewId="0">
      <selection activeCell="H26" sqref="H26"/>
    </sheetView>
  </sheetViews>
  <sheetFormatPr defaultColWidth="9.125" defaultRowHeight="18" customHeight="1"/>
  <cols>
    <col min="1" max="1" width="55.75" style="2" customWidth="1"/>
    <col min="2" max="2" width="7.25" style="4" customWidth="1"/>
    <col min="3" max="3" width="8.625" style="2" customWidth="1"/>
    <col min="4" max="4" width="13.75" style="5" customWidth="1"/>
    <col min="5" max="5" width="14.625" style="5" customWidth="1"/>
    <col min="6" max="7" width="9.125" style="2"/>
    <col min="8" max="8" width="12" style="2" bestFit="1" customWidth="1"/>
    <col min="9" max="16384" width="9.125" style="2"/>
  </cols>
  <sheetData>
    <row r="1" spans="1:8" ht="15.75">
      <c r="A1" s="89"/>
      <c r="D1" s="111" t="s">
        <v>243</v>
      </c>
    </row>
    <row r="2" spans="1:8" ht="15.75">
      <c r="D2" s="6" t="s">
        <v>0</v>
      </c>
    </row>
    <row r="3" spans="1:8" ht="15.75">
      <c r="D3" s="6" t="s">
        <v>1</v>
      </c>
    </row>
    <row r="4" spans="1:8" ht="27">
      <c r="A4" s="153" t="s">
        <v>2</v>
      </c>
      <c r="B4" s="153"/>
      <c r="C4" s="153"/>
      <c r="D4" s="153"/>
      <c r="E4" s="153"/>
    </row>
    <row r="5" spans="1:8" ht="15.75">
      <c r="A5" s="154" t="s">
        <v>264</v>
      </c>
      <c r="B5" s="154"/>
      <c r="C5" s="154"/>
      <c r="D5" s="154"/>
      <c r="E5" s="154"/>
    </row>
    <row r="6" spans="1:8" ht="15.75">
      <c r="A6" s="40"/>
      <c r="B6" s="40"/>
      <c r="C6" s="40"/>
      <c r="D6" s="40"/>
      <c r="E6" s="40"/>
    </row>
    <row r="7" spans="1:8" ht="16.5" thickBot="1">
      <c r="A7" s="40"/>
      <c r="B7" s="40"/>
      <c r="C7" s="40"/>
      <c r="D7" s="40"/>
      <c r="E7" s="40"/>
    </row>
    <row r="8" spans="1:8" s="113" customFormat="1" ht="33.75" customHeight="1" thickTop="1">
      <c r="A8" s="114" t="s">
        <v>3</v>
      </c>
      <c r="B8" s="115" t="s">
        <v>4</v>
      </c>
      <c r="C8" s="116" t="s">
        <v>5</v>
      </c>
      <c r="D8" s="116" t="s">
        <v>6</v>
      </c>
      <c r="E8" s="117" t="s">
        <v>7</v>
      </c>
    </row>
    <row r="9" spans="1:8" s="113" customFormat="1" ht="18" customHeight="1">
      <c r="A9" s="118">
        <v>1</v>
      </c>
      <c r="B9" s="119">
        <v>2</v>
      </c>
      <c r="C9" s="120"/>
      <c r="D9" s="121">
        <v>3</v>
      </c>
      <c r="E9" s="122">
        <v>4</v>
      </c>
    </row>
    <row r="10" spans="1:8" ht="23.1" customHeight="1">
      <c r="A10" s="60" t="s">
        <v>8</v>
      </c>
      <c r="B10" s="41" t="s">
        <v>9</v>
      </c>
      <c r="C10" s="42"/>
      <c r="D10" s="101"/>
      <c r="E10" s="101"/>
    </row>
    <row r="11" spans="1:8" ht="23.1" customHeight="1">
      <c r="A11" s="61" t="s">
        <v>10</v>
      </c>
      <c r="B11" s="43" t="s">
        <v>11</v>
      </c>
      <c r="C11" s="44"/>
      <c r="D11" s="102"/>
      <c r="E11" s="102"/>
    </row>
    <row r="12" spans="1:8" ht="23.1" customHeight="1">
      <c r="A12" s="61" t="s">
        <v>12</v>
      </c>
      <c r="B12" s="43" t="s">
        <v>13</v>
      </c>
      <c r="C12" s="44"/>
      <c r="D12" s="102"/>
      <c r="E12" s="102"/>
    </row>
    <row r="13" spans="1:8" ht="23.1" customHeight="1">
      <c r="A13" s="62" t="s">
        <v>14</v>
      </c>
      <c r="B13" s="45" t="s">
        <v>15</v>
      </c>
      <c r="C13" s="46"/>
      <c r="D13" s="92"/>
      <c r="E13" s="92"/>
    </row>
    <row r="14" spans="1:8" ht="23.1" customHeight="1">
      <c r="A14" s="62" t="s">
        <v>16</v>
      </c>
      <c r="B14" s="45" t="s">
        <v>17</v>
      </c>
      <c r="C14" s="46"/>
      <c r="D14" s="92"/>
      <c r="E14" s="92"/>
    </row>
    <row r="15" spans="1:8" ht="23.1" customHeight="1">
      <c r="A15" s="62" t="s">
        <v>18</v>
      </c>
      <c r="B15" s="45" t="s">
        <v>19</v>
      </c>
      <c r="C15" s="46"/>
      <c r="D15" s="92">
        <v>351459</v>
      </c>
      <c r="E15" s="92">
        <v>1596485</v>
      </c>
    </row>
    <row r="16" spans="1:8" ht="23.1" customHeight="1">
      <c r="A16" s="62" t="s">
        <v>20</v>
      </c>
      <c r="B16" s="45" t="s">
        <v>21</v>
      </c>
      <c r="C16" s="46"/>
      <c r="D16" s="92"/>
      <c r="E16" s="92">
        <v>236500</v>
      </c>
      <c r="H16" s="107">
        <f>D15+D21</f>
        <v>86632959</v>
      </c>
    </row>
    <row r="17" spans="1:8" ht="23.1" customHeight="1">
      <c r="A17" s="63" t="s">
        <v>22</v>
      </c>
      <c r="B17" s="45" t="s">
        <v>23</v>
      </c>
      <c r="C17" s="46"/>
      <c r="D17" s="92"/>
      <c r="E17" s="92"/>
      <c r="H17" s="107">
        <f>D16+D22+D19</f>
        <v>67115348</v>
      </c>
    </row>
    <row r="18" spans="1:8" ht="23.1" customHeight="1">
      <c r="A18" s="62" t="s">
        <v>24</v>
      </c>
      <c r="B18" s="18" t="s">
        <v>25</v>
      </c>
      <c r="C18" s="20"/>
      <c r="D18" s="92"/>
      <c r="E18" s="92"/>
      <c r="H18" s="107">
        <f>H16-H17</f>
        <v>19517611</v>
      </c>
    </row>
    <row r="19" spans="1:8" ht="23.1" customHeight="1">
      <c r="A19" s="62" t="s">
        <v>26</v>
      </c>
      <c r="B19" s="18" t="s">
        <v>27</v>
      </c>
      <c r="C19" s="20"/>
      <c r="D19" s="92">
        <v>35029000</v>
      </c>
      <c r="E19" s="92">
        <v>15891180</v>
      </c>
    </row>
    <row r="20" spans="1:8" ht="23.1" customHeight="1">
      <c r="A20" s="62" t="s">
        <v>28</v>
      </c>
      <c r="B20" s="18" t="s">
        <v>29</v>
      </c>
      <c r="C20" s="20"/>
      <c r="D20" s="92">
        <v>-34677541</v>
      </c>
      <c r="E20" s="92">
        <v>-14531195</v>
      </c>
    </row>
    <row r="21" spans="1:8" ht="23.1" customHeight="1">
      <c r="A21" s="62" t="s">
        <v>30</v>
      </c>
      <c r="B21" s="18" t="s">
        <v>31</v>
      </c>
      <c r="C21" s="20"/>
      <c r="D21" s="92">
        <v>86281500</v>
      </c>
      <c r="E21" s="92">
        <v>29798000</v>
      </c>
    </row>
    <row r="22" spans="1:8" ht="23.1" customHeight="1">
      <c r="A22" s="62" t="s">
        <v>32</v>
      </c>
      <c r="B22" s="18" t="s">
        <v>33</v>
      </c>
      <c r="C22" s="20"/>
      <c r="D22" s="92">
        <v>32086348</v>
      </c>
      <c r="E22" s="92">
        <v>106308</v>
      </c>
    </row>
    <row r="23" spans="1:8" ht="23.1" customHeight="1">
      <c r="A23" s="62" t="s">
        <v>34</v>
      </c>
      <c r="B23" s="18" t="s">
        <v>35</v>
      </c>
      <c r="C23" s="20"/>
      <c r="D23" s="92">
        <v>54195152</v>
      </c>
      <c r="E23" s="92">
        <f>E21-E22</f>
        <v>29691692</v>
      </c>
    </row>
    <row r="24" spans="1:8" ht="23.1" customHeight="1">
      <c r="A24" s="62" t="s">
        <v>242</v>
      </c>
      <c r="B24" s="18" t="s">
        <v>36</v>
      </c>
      <c r="C24" s="20"/>
      <c r="D24" s="92">
        <v>19517611</v>
      </c>
      <c r="E24" s="92">
        <f>E20+E23</f>
        <v>15160497</v>
      </c>
    </row>
    <row r="25" spans="1:8" ht="23.1" customHeight="1">
      <c r="A25" s="62" t="s">
        <v>37</v>
      </c>
      <c r="B25" s="18" t="s">
        <v>38</v>
      </c>
      <c r="C25" s="20"/>
      <c r="D25" s="92">
        <v>3903585</v>
      </c>
      <c r="E25" s="92">
        <f>E24*20%</f>
        <v>3032099.4000000004</v>
      </c>
    </row>
    <row r="26" spans="1:8" ht="23.1" customHeight="1">
      <c r="A26" s="64" t="s">
        <v>39</v>
      </c>
      <c r="B26" s="47" t="s">
        <v>40</v>
      </c>
      <c r="C26" s="24"/>
      <c r="D26" s="93"/>
      <c r="E26" s="93"/>
    </row>
    <row r="27" spans="1:8" s="32" customFormat="1" ht="23.1" customHeight="1">
      <c r="A27" s="65" t="s">
        <v>41</v>
      </c>
      <c r="B27" s="48" t="s">
        <v>42</v>
      </c>
      <c r="C27" s="49"/>
      <c r="D27" s="94">
        <v>15614026</v>
      </c>
      <c r="E27" s="94">
        <f>E24-E25-E26</f>
        <v>12128397.6</v>
      </c>
    </row>
    <row r="28" spans="1:8" ht="23.1" customHeight="1">
      <c r="A28" s="64" t="s">
        <v>43</v>
      </c>
      <c r="B28" s="47" t="s">
        <v>44</v>
      </c>
      <c r="C28" s="24"/>
      <c r="D28" s="93"/>
      <c r="E28" s="93"/>
    </row>
    <row r="29" spans="1:8" s="32" customFormat="1" ht="23.1" customHeight="1" thickBot="1">
      <c r="A29" s="66" t="s">
        <v>45</v>
      </c>
      <c r="B29" s="67" t="s">
        <v>46</v>
      </c>
      <c r="C29" s="26"/>
      <c r="D29" s="95"/>
      <c r="E29" s="95"/>
    </row>
    <row r="30" spans="1:8" s="53" customFormat="1" ht="18" customHeight="1" thickTop="1">
      <c r="A30" s="8"/>
      <c r="B30" s="50"/>
      <c r="C30" s="8"/>
      <c r="D30" s="51"/>
      <c r="E30" s="52"/>
    </row>
    <row r="31" spans="1:8" ht="18" customHeight="1">
      <c r="A31" s="54"/>
      <c r="B31" s="55"/>
      <c r="C31" s="56"/>
      <c r="D31" s="91" t="s">
        <v>266</v>
      </c>
      <c r="E31" s="56"/>
    </row>
    <row r="32" spans="1:8" ht="18" customHeight="1">
      <c r="A32" s="159" t="s">
        <v>256</v>
      </c>
      <c r="B32" s="159"/>
      <c r="C32" s="159"/>
      <c r="D32" s="158" t="s">
        <v>47</v>
      </c>
      <c r="E32" s="158"/>
    </row>
    <row r="33" spans="1:5" ht="18" customHeight="1">
      <c r="A33" s="161" t="s">
        <v>257</v>
      </c>
      <c r="B33" s="161"/>
      <c r="C33" s="161"/>
      <c r="D33" s="157" t="s">
        <v>49</v>
      </c>
      <c r="E33" s="157"/>
    </row>
    <row r="34" spans="1:5" ht="18" customHeight="1">
      <c r="A34" s="58"/>
      <c r="B34" s="59"/>
      <c r="C34" s="58"/>
      <c r="D34" s="156"/>
      <c r="E34" s="156"/>
    </row>
    <row r="37" spans="1:5" ht="18" customHeight="1">
      <c r="A37" s="160" t="s">
        <v>258</v>
      </c>
      <c r="B37" s="160"/>
      <c r="C37" s="160"/>
      <c r="D37" s="155" t="s">
        <v>255</v>
      </c>
      <c r="E37" s="155"/>
    </row>
  </sheetData>
  <mergeCells count="9">
    <mergeCell ref="A4:E4"/>
    <mergeCell ref="A5:E5"/>
    <mergeCell ref="D37:E37"/>
    <mergeCell ref="D34:E34"/>
    <mergeCell ref="D33:E33"/>
    <mergeCell ref="D32:E32"/>
    <mergeCell ref="A32:C32"/>
    <mergeCell ref="A37:C37"/>
    <mergeCell ref="A33:C33"/>
  </mergeCells>
  <pageMargins left="0.2" right="0.2" top="0.25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0"/>
  <sheetViews>
    <sheetView topLeftCell="A16" workbookViewId="0">
      <selection activeCell="E37" sqref="E37"/>
    </sheetView>
  </sheetViews>
  <sheetFormatPr defaultColWidth="9.125" defaultRowHeight="18" customHeight="1"/>
  <cols>
    <col min="1" max="1" width="54.625" style="7" customWidth="1"/>
    <col min="2" max="2" width="7.625" style="38" customWidth="1"/>
    <col min="3" max="3" width="8.25" style="39" customWidth="1"/>
    <col min="4" max="4" width="15" style="39" customWidth="1"/>
    <col min="5" max="5" width="16.375" style="7" customWidth="1"/>
    <col min="6" max="6" width="10.375" style="7" customWidth="1"/>
    <col min="7" max="7" width="12.25" style="7" bestFit="1" customWidth="1"/>
    <col min="8" max="8" width="12.875" style="7" bestFit="1" customWidth="1"/>
    <col min="9" max="16384" width="9.125" style="7"/>
  </cols>
  <sheetData>
    <row r="1" spans="1:8" s="2" customFormat="1" ht="14.1" customHeight="1">
      <c r="A1" s="89"/>
      <c r="B1" s="4"/>
      <c r="D1" s="111" t="s">
        <v>244</v>
      </c>
      <c r="E1" s="5"/>
    </row>
    <row r="2" spans="1:8" s="2" customFormat="1" ht="14.1" customHeight="1">
      <c r="A2" s="14"/>
      <c r="B2" s="4"/>
      <c r="D2" s="6" t="s">
        <v>0</v>
      </c>
      <c r="E2" s="5"/>
    </row>
    <row r="3" spans="1:8" s="2" customFormat="1" ht="14.1" customHeight="1">
      <c r="B3" s="4"/>
      <c r="D3" s="6" t="s">
        <v>1</v>
      </c>
      <c r="E3" s="5"/>
    </row>
    <row r="4" spans="1:8" ht="21" customHeight="1">
      <c r="A4" s="162" t="s">
        <v>182</v>
      </c>
      <c r="B4" s="162"/>
      <c r="C4" s="162"/>
      <c r="D4" s="162"/>
      <c r="E4" s="162"/>
      <c r="F4" s="2"/>
    </row>
    <row r="5" spans="1:8" ht="15.75">
      <c r="A5" s="163" t="s">
        <v>183</v>
      </c>
      <c r="B5" s="163"/>
      <c r="C5" s="163"/>
      <c r="D5" s="163"/>
      <c r="E5" s="163"/>
      <c r="F5" s="2"/>
    </row>
    <row r="6" spans="1:8" ht="15.75">
      <c r="A6" s="164" t="s">
        <v>264</v>
      </c>
      <c r="B6" s="164"/>
      <c r="C6" s="164"/>
      <c r="D6" s="164"/>
      <c r="E6" s="164"/>
      <c r="F6" s="2"/>
    </row>
    <row r="7" spans="1:8" ht="16.5" thickBot="1">
      <c r="A7" s="8"/>
      <c r="B7" s="9"/>
      <c r="C7" s="10"/>
      <c r="D7" s="10"/>
      <c r="E7" s="11" t="s">
        <v>260</v>
      </c>
      <c r="F7" s="2"/>
    </row>
    <row r="8" spans="1:8" ht="26.25" thickTop="1">
      <c r="A8" s="141" t="s">
        <v>90</v>
      </c>
      <c r="B8" s="142" t="s">
        <v>4</v>
      </c>
      <c r="C8" s="143" t="s">
        <v>5</v>
      </c>
      <c r="D8" s="144" t="s">
        <v>6</v>
      </c>
      <c r="E8" s="145" t="s">
        <v>7</v>
      </c>
      <c r="F8" s="2"/>
    </row>
    <row r="9" spans="1:8" s="12" customFormat="1" ht="14.25">
      <c r="A9" s="123" t="s">
        <v>184</v>
      </c>
      <c r="B9" s="124" t="s">
        <v>185</v>
      </c>
      <c r="C9" s="125" t="s">
        <v>186</v>
      </c>
      <c r="D9" s="126">
        <v>1</v>
      </c>
      <c r="E9" s="127">
        <v>2</v>
      </c>
    </row>
    <row r="10" spans="1:8" s="14" customFormat="1" ht="12.75">
      <c r="A10" s="146" t="s">
        <v>187</v>
      </c>
      <c r="B10" s="15" t="s">
        <v>188</v>
      </c>
      <c r="C10" s="16"/>
      <c r="D10" s="148"/>
      <c r="E10" s="149"/>
    </row>
    <row r="11" spans="1:8" ht="15.75">
      <c r="A11" s="17" t="s">
        <v>189</v>
      </c>
      <c r="B11" s="18" t="s">
        <v>9</v>
      </c>
      <c r="C11" s="16"/>
      <c r="D11" s="98">
        <v>351459</v>
      </c>
      <c r="E11" s="98">
        <v>31596485</v>
      </c>
      <c r="F11" s="2"/>
      <c r="G11" s="109">
        <f>D11+D13+D14+D15+D16+D17</f>
        <v>293131702</v>
      </c>
    </row>
    <row r="12" spans="1:8" ht="15.75">
      <c r="A12" s="17" t="s">
        <v>190</v>
      </c>
      <c r="B12" s="18" t="s">
        <v>11</v>
      </c>
      <c r="C12" s="16"/>
      <c r="D12" s="98"/>
      <c r="E12" s="98"/>
      <c r="F12" s="2"/>
      <c r="H12" s="109"/>
    </row>
    <row r="13" spans="1:8" ht="15.75">
      <c r="A13" s="17" t="s">
        <v>191</v>
      </c>
      <c r="B13" s="18" t="s">
        <v>192</v>
      </c>
      <c r="C13" s="16"/>
      <c r="D13" s="150">
        <v>-795732000</v>
      </c>
      <c r="E13" s="150">
        <v>-2748781000</v>
      </c>
      <c r="F13" s="2"/>
      <c r="H13" s="109"/>
    </row>
    <row r="14" spans="1:8" ht="15.75">
      <c r="A14" s="17" t="s">
        <v>193</v>
      </c>
      <c r="B14" s="18" t="s">
        <v>194</v>
      </c>
      <c r="C14" s="16"/>
      <c r="D14" s="150"/>
      <c r="E14" s="150">
        <v>-236500</v>
      </c>
      <c r="F14" s="2"/>
      <c r="H14" s="97"/>
    </row>
    <row r="15" spans="1:8" ht="15.75">
      <c r="A15" s="17" t="s">
        <v>245</v>
      </c>
      <c r="B15" s="18" t="s">
        <v>195</v>
      </c>
      <c r="C15" s="16"/>
      <c r="D15" s="150">
        <v>-3032099</v>
      </c>
      <c r="E15" s="150">
        <v>-2212594</v>
      </c>
      <c r="F15" s="2"/>
      <c r="G15" s="109"/>
      <c r="H15" s="97"/>
    </row>
    <row r="16" spans="1:8" ht="15.75">
      <c r="A16" s="17" t="s">
        <v>196</v>
      </c>
      <c r="B16" s="18" t="s">
        <v>197</v>
      </c>
      <c r="C16" s="16"/>
      <c r="D16" s="98">
        <v>4925370800</v>
      </c>
      <c r="E16" s="98">
        <v>6234990076</v>
      </c>
      <c r="F16" s="2"/>
      <c r="G16" s="109"/>
      <c r="H16" s="97"/>
    </row>
    <row r="17" spans="1:13" ht="18" customHeight="1">
      <c r="A17" s="17" t="s">
        <v>198</v>
      </c>
      <c r="B17" s="18" t="s">
        <v>199</v>
      </c>
      <c r="C17" s="16"/>
      <c r="D17" s="150">
        <v>-3833826458</v>
      </c>
      <c r="E17" s="150">
        <v>-2399369914</v>
      </c>
      <c r="F17" s="2"/>
      <c r="G17" s="109"/>
    </row>
    <row r="18" spans="1:13" s="14" customFormat="1" ht="18" customHeight="1">
      <c r="A18" s="19" t="s">
        <v>200</v>
      </c>
      <c r="B18" s="20">
        <v>20</v>
      </c>
      <c r="C18" s="16"/>
      <c r="D18" s="151">
        <v>293131702</v>
      </c>
      <c r="E18" s="151">
        <v>1115986553</v>
      </c>
      <c r="F18" s="3"/>
      <c r="G18" s="96"/>
      <c r="H18" s="110"/>
    </row>
    <row r="19" spans="1:13" ht="18" customHeight="1">
      <c r="A19" s="147" t="s">
        <v>201</v>
      </c>
      <c r="B19" s="20" t="s">
        <v>188</v>
      </c>
      <c r="C19" s="16"/>
      <c r="D19" s="98"/>
      <c r="E19" s="98"/>
      <c r="F19" s="2"/>
      <c r="G19" s="39"/>
      <c r="H19" s="109"/>
    </row>
    <row r="20" spans="1:13" s="14" customFormat="1" ht="15.75">
      <c r="A20" s="21" t="s">
        <v>202</v>
      </c>
      <c r="B20" s="20">
        <v>21</v>
      </c>
      <c r="C20" s="16"/>
      <c r="D20" s="150">
        <v>-68296000</v>
      </c>
      <c r="E20" s="150">
        <v>-68296000</v>
      </c>
      <c r="F20" s="3"/>
      <c r="G20" s="96"/>
    </row>
    <row r="21" spans="1:13" ht="15.75">
      <c r="A21" s="21" t="s">
        <v>203</v>
      </c>
      <c r="B21" s="20">
        <v>22</v>
      </c>
      <c r="C21" s="16"/>
      <c r="D21" s="98"/>
      <c r="E21" s="98"/>
      <c r="F21" s="2"/>
      <c r="H21" s="109"/>
    </row>
    <row r="22" spans="1:13" ht="18" customHeight="1">
      <c r="A22" s="17" t="s">
        <v>204</v>
      </c>
      <c r="B22" s="20">
        <v>23</v>
      </c>
      <c r="C22" s="16"/>
      <c r="D22" s="98"/>
      <c r="E22" s="98"/>
      <c r="F22" s="2"/>
      <c r="H22" s="109"/>
    </row>
    <row r="23" spans="1:13" ht="18" customHeight="1">
      <c r="A23" s="17" t="s">
        <v>205</v>
      </c>
      <c r="B23" s="20">
        <v>24</v>
      </c>
      <c r="C23" s="16"/>
      <c r="D23" s="98"/>
      <c r="E23" s="98"/>
      <c r="F23" s="2"/>
    </row>
    <row r="24" spans="1:13" ht="18" customHeight="1">
      <c r="A24" s="17" t="s">
        <v>206</v>
      </c>
      <c r="B24" s="20">
        <v>25</v>
      </c>
      <c r="C24" s="16"/>
      <c r="D24" s="98"/>
      <c r="E24" s="98"/>
      <c r="F24" s="2"/>
    </row>
    <row r="25" spans="1:13" ht="18" customHeight="1">
      <c r="A25" s="17" t="s">
        <v>207</v>
      </c>
      <c r="B25" s="20">
        <v>26</v>
      </c>
      <c r="C25" s="16"/>
      <c r="D25" s="98"/>
      <c r="E25" s="98"/>
      <c r="F25" s="2"/>
    </row>
    <row r="26" spans="1:13" ht="18" customHeight="1">
      <c r="A26" s="17" t="s">
        <v>208</v>
      </c>
      <c r="B26" s="20">
        <v>27</v>
      </c>
      <c r="C26" s="16"/>
      <c r="D26" s="98"/>
      <c r="E26" s="98"/>
      <c r="F26" s="2"/>
    </row>
    <row r="27" spans="1:13" ht="18" customHeight="1">
      <c r="A27" s="19" t="s">
        <v>209</v>
      </c>
      <c r="B27" s="20">
        <v>30</v>
      </c>
      <c r="C27" s="16"/>
      <c r="D27" s="151">
        <f>D20</f>
        <v>-68296000</v>
      </c>
      <c r="E27" s="151">
        <f>E20</f>
        <v>-68296000</v>
      </c>
      <c r="F27" s="2"/>
    </row>
    <row r="28" spans="1:13" s="14" customFormat="1" ht="18" customHeight="1">
      <c r="A28" s="147" t="s">
        <v>210</v>
      </c>
      <c r="B28" s="20" t="s">
        <v>188</v>
      </c>
      <c r="C28" s="16"/>
      <c r="D28" s="98"/>
      <c r="E28" s="98"/>
      <c r="F28" s="3"/>
    </row>
    <row r="29" spans="1:13" ht="18" customHeight="1">
      <c r="A29" s="17" t="s">
        <v>211</v>
      </c>
      <c r="B29" s="20">
        <v>31</v>
      </c>
      <c r="C29" s="16"/>
      <c r="D29" s="98"/>
      <c r="E29" s="98"/>
      <c r="F29" s="2"/>
      <c r="M29" s="22"/>
    </row>
    <row r="30" spans="1:13" s="14" customFormat="1" ht="32.25" customHeight="1">
      <c r="A30" s="21" t="s">
        <v>246</v>
      </c>
      <c r="B30" s="20">
        <v>32</v>
      </c>
      <c r="C30" s="16"/>
      <c r="D30" s="98"/>
      <c r="E30" s="98"/>
      <c r="F30" s="3"/>
      <c r="H30" s="110"/>
    </row>
    <row r="31" spans="1:13" ht="15.75">
      <c r="A31" s="17" t="s">
        <v>247</v>
      </c>
      <c r="B31" s="20">
        <v>33</v>
      </c>
      <c r="C31" s="16"/>
      <c r="D31" s="98"/>
      <c r="E31" s="98">
        <v>309000000</v>
      </c>
      <c r="F31" s="2"/>
    </row>
    <row r="32" spans="1:13" ht="18" customHeight="1">
      <c r="A32" s="17" t="s">
        <v>248</v>
      </c>
      <c r="B32" s="20">
        <v>34</v>
      </c>
      <c r="C32" s="16"/>
      <c r="D32" s="98"/>
      <c r="E32" s="98">
        <v>-709000000</v>
      </c>
      <c r="F32" s="2"/>
      <c r="H32" s="109"/>
    </row>
    <row r="33" spans="1:8" ht="15.75">
      <c r="A33" s="17" t="s">
        <v>251</v>
      </c>
      <c r="B33" s="20">
        <v>35</v>
      </c>
      <c r="C33" s="16"/>
      <c r="D33" s="98"/>
      <c r="E33" s="98"/>
      <c r="F33" s="2"/>
    </row>
    <row r="34" spans="1:8" ht="15.75">
      <c r="A34" s="17" t="s">
        <v>212</v>
      </c>
      <c r="B34" s="20">
        <v>36</v>
      </c>
      <c r="C34" s="16"/>
      <c r="D34" s="98"/>
      <c r="E34" s="98"/>
      <c r="F34" s="2"/>
    </row>
    <row r="35" spans="1:8" ht="15.75">
      <c r="A35" s="19" t="s">
        <v>213</v>
      </c>
      <c r="B35" s="20">
        <v>40</v>
      </c>
      <c r="C35" s="16"/>
      <c r="E35" s="99">
        <f>E31+E32</f>
        <v>-400000000</v>
      </c>
      <c r="F35" s="2"/>
    </row>
    <row r="36" spans="1:8" ht="15.75">
      <c r="A36" s="19" t="s">
        <v>214</v>
      </c>
      <c r="B36" s="20">
        <v>50</v>
      </c>
      <c r="C36" s="16"/>
      <c r="D36" s="99">
        <v>224835702</v>
      </c>
      <c r="E36" s="99">
        <f>E39-E37</f>
        <v>647690553</v>
      </c>
      <c r="F36" s="2"/>
      <c r="H36" s="109"/>
    </row>
    <row r="37" spans="1:8" s="14" customFormat="1" ht="15.75">
      <c r="A37" s="19" t="s">
        <v>249</v>
      </c>
      <c r="B37" s="20">
        <v>60</v>
      </c>
      <c r="C37" s="16"/>
      <c r="D37" s="99">
        <v>754367358</v>
      </c>
      <c r="E37" s="99">
        <v>106676805</v>
      </c>
      <c r="F37" s="3"/>
    </row>
    <row r="38" spans="1:8" ht="15.75">
      <c r="A38" s="23" t="s">
        <v>215</v>
      </c>
      <c r="B38" s="24">
        <v>61</v>
      </c>
      <c r="C38" s="16"/>
      <c r="D38" s="98"/>
      <c r="E38" s="98"/>
      <c r="F38" s="2"/>
    </row>
    <row r="39" spans="1:8" ht="16.5" thickBot="1">
      <c r="A39" s="25" t="s">
        <v>250</v>
      </c>
      <c r="B39" s="26">
        <v>70</v>
      </c>
      <c r="C39" s="27"/>
      <c r="D39" s="100">
        <f>D37+D36</f>
        <v>979203060</v>
      </c>
      <c r="E39" s="100">
        <v>754367358</v>
      </c>
      <c r="F39" s="28"/>
    </row>
    <row r="40" spans="1:8" ht="16.5" thickTop="1">
      <c r="A40" s="165" t="s">
        <v>265</v>
      </c>
      <c r="B40" s="165"/>
      <c r="C40" s="165"/>
      <c r="D40" s="165"/>
      <c r="E40" s="165"/>
      <c r="F40" s="2"/>
    </row>
    <row r="41" spans="1:8" ht="15.75">
      <c r="A41" s="159" t="s">
        <v>254</v>
      </c>
      <c r="B41" s="159"/>
      <c r="C41" s="159"/>
      <c r="D41" s="159"/>
      <c r="E41" s="159"/>
      <c r="F41" s="2"/>
    </row>
    <row r="42" spans="1:8" ht="15.75">
      <c r="A42" s="157" t="s">
        <v>262</v>
      </c>
      <c r="B42" s="157"/>
      <c r="C42" s="30"/>
      <c r="D42" s="157" t="s">
        <v>263</v>
      </c>
      <c r="E42" s="157"/>
      <c r="F42" s="2"/>
    </row>
    <row r="43" spans="1:8" ht="15.75">
      <c r="A43" s="2"/>
      <c r="B43" s="4"/>
      <c r="C43" s="30"/>
      <c r="D43" s="31"/>
      <c r="E43" s="2"/>
      <c r="F43" s="2"/>
    </row>
    <row r="44" spans="1:8" ht="15.75">
      <c r="A44" s="32"/>
      <c r="B44" s="4"/>
      <c r="C44" s="33"/>
      <c r="D44" s="30"/>
      <c r="E44" s="32"/>
      <c r="F44" s="2"/>
    </row>
    <row r="45" spans="1:8" s="14" customFormat="1" ht="15.75">
      <c r="A45" s="34"/>
      <c r="B45" s="35"/>
      <c r="C45" s="36"/>
      <c r="D45" s="37"/>
      <c r="E45" s="34"/>
      <c r="F45" s="3"/>
    </row>
    <row r="46" spans="1:8" s="12" customFormat="1" ht="15.75">
      <c r="A46" s="160" t="s">
        <v>261</v>
      </c>
      <c r="B46" s="160"/>
      <c r="C46" s="160"/>
      <c r="D46" s="160"/>
      <c r="E46" s="160"/>
      <c r="F46" s="13"/>
    </row>
    <row r="47" spans="1:8" ht="15.75">
      <c r="A47" s="2"/>
      <c r="B47" s="4"/>
      <c r="C47" s="30"/>
      <c r="D47" s="30"/>
      <c r="E47" s="2"/>
      <c r="F47" s="2"/>
    </row>
    <row r="48" spans="1:8" ht="15.75">
      <c r="A48" s="2"/>
      <c r="B48" s="4"/>
      <c r="C48" s="30"/>
      <c r="D48" s="30"/>
      <c r="E48" s="2"/>
      <c r="F48" s="2"/>
    </row>
    <row r="49" spans="1:6" ht="15.75">
      <c r="A49" s="29"/>
      <c r="B49" s="4"/>
      <c r="C49" s="30"/>
      <c r="D49" s="30"/>
      <c r="E49" s="2"/>
      <c r="F49" s="2"/>
    </row>
    <row r="50" spans="1:6" ht="15.75">
      <c r="A50" s="2"/>
      <c r="B50" s="4"/>
      <c r="C50" s="30"/>
      <c r="D50" s="30"/>
      <c r="E50" s="2"/>
      <c r="F50" s="2"/>
    </row>
    <row r="51" spans="1:6" ht="15.75">
      <c r="A51" s="2"/>
      <c r="B51" s="4"/>
      <c r="C51" s="30"/>
      <c r="D51" s="30"/>
      <c r="E51" s="2"/>
      <c r="F51" s="2"/>
    </row>
    <row r="52" spans="1:6" ht="15.75">
      <c r="A52" s="2"/>
      <c r="B52" s="4"/>
      <c r="C52" s="30"/>
      <c r="D52" s="30"/>
      <c r="E52" s="2"/>
      <c r="F52" s="2"/>
    </row>
    <row r="53" spans="1:6" ht="15.75">
      <c r="A53" s="2"/>
      <c r="B53" s="4"/>
      <c r="C53" s="30"/>
      <c r="D53" s="30"/>
      <c r="E53" s="2"/>
      <c r="F53" s="2"/>
    </row>
    <row r="54" spans="1:6" ht="15.75">
      <c r="A54" s="2"/>
      <c r="B54" s="4"/>
      <c r="C54" s="30"/>
      <c r="D54" s="30"/>
      <c r="E54" s="2"/>
      <c r="F54" s="2"/>
    </row>
    <row r="55" spans="1:6" ht="15.75">
      <c r="A55" s="2"/>
      <c r="B55" s="4"/>
      <c r="C55" s="30"/>
      <c r="D55" s="30"/>
      <c r="E55" s="2"/>
      <c r="F55" s="2"/>
    </row>
    <row r="56" spans="1:6" ht="15.75">
      <c r="A56" s="2"/>
      <c r="B56" s="4"/>
      <c r="C56" s="30"/>
      <c r="D56" s="30"/>
      <c r="E56" s="2"/>
      <c r="F56" s="2"/>
    </row>
    <row r="57" spans="1:6" ht="15.75">
      <c r="A57" s="2"/>
      <c r="B57" s="4"/>
      <c r="C57" s="30"/>
      <c r="D57" s="30"/>
      <c r="E57" s="2"/>
      <c r="F57" s="2"/>
    </row>
    <row r="58" spans="1:6" ht="15.75">
      <c r="A58" s="2"/>
      <c r="B58" s="4"/>
      <c r="C58" s="30"/>
      <c r="D58" s="30"/>
      <c r="E58" s="2"/>
      <c r="F58" s="2"/>
    </row>
    <row r="59" spans="1:6" ht="15.75">
      <c r="A59" s="2"/>
      <c r="B59" s="4"/>
      <c r="C59" s="30"/>
      <c r="D59" s="30"/>
      <c r="E59" s="2"/>
      <c r="F59" s="2"/>
    </row>
    <row r="60" spans="1:6" ht="15.75">
      <c r="A60" s="2"/>
      <c r="B60" s="4"/>
      <c r="C60" s="30"/>
      <c r="D60" s="30"/>
      <c r="E60" s="2"/>
      <c r="F60" s="2"/>
    </row>
  </sheetData>
  <mergeCells count="8">
    <mergeCell ref="A46:E46"/>
    <mergeCell ref="A42:B42"/>
    <mergeCell ref="D42:E42"/>
    <mergeCell ref="A4:E4"/>
    <mergeCell ref="A5:E5"/>
    <mergeCell ref="A6:E6"/>
    <mergeCell ref="A40:E40"/>
    <mergeCell ref="A41:E41"/>
  </mergeCells>
  <pageMargins left="0.2" right="0.2" top="0" bottom="0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D17" sqref="D17"/>
    </sheetView>
  </sheetViews>
  <sheetFormatPr defaultColWidth="8.125" defaultRowHeight="18" customHeight="1"/>
  <cols>
    <col min="1" max="1" width="8.125" style="72"/>
    <col min="2" max="2" width="8" style="72" customWidth="1"/>
    <col min="3" max="3" width="27.375" style="83" customWidth="1"/>
    <col min="4" max="4" width="21" style="83" customWidth="1"/>
    <col min="5" max="5" width="16.125" style="82" customWidth="1"/>
    <col min="6" max="6" width="16.75" style="82" customWidth="1"/>
    <col min="7" max="7" width="16.25" style="82" customWidth="1"/>
    <col min="8" max="8" width="15.375" style="82" customWidth="1"/>
    <col min="9" max="9" width="15.75" style="82" customWidth="1"/>
    <col min="10" max="10" width="10.625" style="72" customWidth="1"/>
    <col min="11" max="16384" width="8.125" style="72"/>
  </cols>
  <sheetData>
    <row r="1" spans="1:12" ht="15.75">
      <c r="A1" s="3"/>
      <c r="B1" s="89"/>
      <c r="C1" s="73"/>
      <c r="D1" s="73"/>
      <c r="E1" s="73"/>
      <c r="F1" s="73"/>
      <c r="G1" s="73"/>
      <c r="H1" s="73"/>
      <c r="I1" s="73"/>
    </row>
    <row r="2" spans="1:12" ht="15.75">
      <c r="A2" s="90"/>
      <c r="C2" s="73"/>
      <c r="D2" s="73"/>
      <c r="E2" s="73"/>
      <c r="F2" s="73"/>
      <c r="G2" s="73"/>
      <c r="H2" s="73"/>
      <c r="I2" s="73"/>
    </row>
    <row r="3" spans="1:12" ht="22.5" customHeight="1">
      <c r="B3" s="166" t="s">
        <v>252</v>
      </c>
      <c r="C3" s="166"/>
      <c r="D3" s="166"/>
      <c r="E3" s="166"/>
      <c r="F3" s="166"/>
      <c r="G3" s="166"/>
      <c r="H3" s="166"/>
      <c r="I3" s="166"/>
      <c r="J3" s="74"/>
      <c r="K3" s="74"/>
      <c r="L3" s="74"/>
    </row>
    <row r="4" spans="1:12" ht="12.75">
      <c r="B4" s="73"/>
      <c r="C4" s="73"/>
      <c r="D4" s="73"/>
      <c r="E4" s="73"/>
      <c r="F4" s="73"/>
      <c r="G4" s="73"/>
      <c r="H4" s="73"/>
      <c r="I4" s="73"/>
    </row>
    <row r="5" spans="1:12" ht="12.75">
      <c r="B5" s="73"/>
      <c r="C5" s="73"/>
      <c r="D5" s="73"/>
      <c r="E5" s="73"/>
      <c r="F5" s="73"/>
      <c r="G5" s="73"/>
      <c r="H5" s="73"/>
      <c r="I5" s="73"/>
    </row>
    <row r="6" spans="1:12" ht="15.75">
      <c r="B6" s="167" t="s">
        <v>50</v>
      </c>
      <c r="C6" s="167" t="s">
        <v>51</v>
      </c>
      <c r="D6" s="169" t="s">
        <v>52</v>
      </c>
      <c r="E6" s="170"/>
      <c r="F6" s="169" t="s">
        <v>53</v>
      </c>
      <c r="G6" s="170"/>
      <c r="H6" s="169" t="s">
        <v>54</v>
      </c>
      <c r="I6" s="170"/>
    </row>
    <row r="7" spans="1:12" ht="31.5" customHeight="1">
      <c r="B7" s="168"/>
      <c r="C7" s="168"/>
      <c r="D7" s="1" t="s">
        <v>55</v>
      </c>
      <c r="E7" s="1" t="s">
        <v>56</v>
      </c>
      <c r="F7" s="1" t="s">
        <v>55</v>
      </c>
      <c r="G7" s="1" t="s">
        <v>56</v>
      </c>
      <c r="H7" s="1" t="s">
        <v>55</v>
      </c>
      <c r="I7" s="1" t="s">
        <v>56</v>
      </c>
    </row>
    <row r="8" spans="1:12" ht="20.25" customHeight="1">
      <c r="B8" s="75">
        <v>111</v>
      </c>
      <c r="C8" s="76" t="s">
        <v>57</v>
      </c>
      <c r="D8" s="68"/>
      <c r="E8" s="68"/>
      <c r="F8" s="68"/>
      <c r="G8" s="68"/>
      <c r="H8" s="68">
        <f>D8+F8-G8</f>
        <v>0</v>
      </c>
      <c r="I8" s="68"/>
    </row>
    <row r="9" spans="1:12" ht="20.25" customHeight="1">
      <c r="B9" s="75">
        <v>112</v>
      </c>
      <c r="C9" s="76" t="s">
        <v>58</v>
      </c>
      <c r="D9" s="68"/>
      <c r="E9" s="68"/>
      <c r="F9" s="68"/>
      <c r="G9" s="68"/>
      <c r="H9" s="68">
        <f>D9+F9-G9</f>
        <v>0</v>
      </c>
      <c r="I9" s="68"/>
      <c r="J9" s="77"/>
    </row>
    <row r="10" spans="1:12" ht="20.25" customHeight="1">
      <c r="B10" s="75">
        <v>131</v>
      </c>
      <c r="C10" s="76" t="s">
        <v>59</v>
      </c>
      <c r="D10" s="68"/>
      <c r="E10" s="68"/>
      <c r="F10" s="68"/>
      <c r="G10" s="68"/>
      <c r="H10" s="68">
        <f>D10+F10-G10</f>
        <v>0</v>
      </c>
      <c r="I10" s="68"/>
      <c r="J10" s="77"/>
    </row>
    <row r="11" spans="1:12" s="78" customFormat="1" ht="18" customHeight="1">
      <c r="B11" s="75">
        <v>133</v>
      </c>
      <c r="C11" s="76" t="s">
        <v>60</v>
      </c>
      <c r="D11" s="68"/>
      <c r="E11" s="68"/>
      <c r="F11" s="68"/>
      <c r="G11" s="68"/>
      <c r="H11" s="68">
        <f>D11+F11-G11</f>
        <v>0</v>
      </c>
      <c r="I11" s="68"/>
      <c r="J11" s="77"/>
    </row>
    <row r="12" spans="1:12" s="78" customFormat="1" ht="18" customHeight="1">
      <c r="B12" s="75">
        <v>152</v>
      </c>
      <c r="C12" s="76" t="s">
        <v>61</v>
      </c>
      <c r="D12" s="68"/>
      <c r="E12" s="68"/>
      <c r="F12" s="68"/>
      <c r="G12" s="68"/>
      <c r="H12" s="68">
        <f t="shared" ref="H12:H16" si="0">D12+F12-G12</f>
        <v>0</v>
      </c>
      <c r="I12" s="68"/>
      <c r="J12" s="77"/>
    </row>
    <row r="13" spans="1:12" s="78" customFormat="1" ht="18" customHeight="1">
      <c r="B13" s="75">
        <v>153</v>
      </c>
      <c r="C13" s="76" t="s">
        <v>62</v>
      </c>
      <c r="D13" s="68"/>
      <c r="E13" s="68"/>
      <c r="F13" s="68"/>
      <c r="G13" s="68"/>
      <c r="H13" s="68">
        <f t="shared" si="0"/>
        <v>0</v>
      </c>
      <c r="I13" s="68"/>
      <c r="J13" s="77"/>
    </row>
    <row r="14" spans="1:12" s="78" customFormat="1" ht="18" customHeight="1">
      <c r="B14" s="75">
        <v>154</v>
      </c>
      <c r="C14" s="76" t="s">
        <v>63</v>
      </c>
      <c r="D14" s="68"/>
      <c r="E14" s="68"/>
      <c r="F14" s="68"/>
      <c r="G14" s="68"/>
      <c r="H14" s="68">
        <f t="shared" si="0"/>
        <v>0</v>
      </c>
      <c r="I14" s="68"/>
      <c r="J14" s="77"/>
    </row>
    <row r="15" spans="1:12" s="78" customFormat="1" ht="18" customHeight="1">
      <c r="B15" s="75">
        <v>155</v>
      </c>
      <c r="C15" s="76" t="s">
        <v>64</v>
      </c>
      <c r="D15" s="68"/>
      <c r="E15" s="68"/>
      <c r="F15" s="68"/>
      <c r="G15" s="68"/>
      <c r="H15" s="68">
        <f t="shared" si="0"/>
        <v>0</v>
      </c>
      <c r="I15" s="68"/>
      <c r="J15" s="77"/>
    </row>
    <row r="16" spans="1:12" s="79" customFormat="1" ht="23.25" customHeight="1">
      <c r="B16" s="75">
        <v>211</v>
      </c>
      <c r="C16" s="76" t="s">
        <v>65</v>
      </c>
      <c r="D16" s="68"/>
      <c r="E16" s="68"/>
      <c r="F16" s="68"/>
      <c r="G16" s="68"/>
      <c r="H16" s="68">
        <f t="shared" si="0"/>
        <v>0</v>
      </c>
      <c r="I16" s="68"/>
      <c r="J16" s="77"/>
    </row>
    <row r="17" spans="2:10" s="80" customFormat="1" ht="18" customHeight="1">
      <c r="B17" s="75">
        <v>214</v>
      </c>
      <c r="C17" s="76" t="s">
        <v>66</v>
      </c>
      <c r="D17" s="68"/>
      <c r="E17" s="68"/>
      <c r="F17" s="68"/>
      <c r="G17" s="68"/>
      <c r="H17" s="68"/>
      <c r="I17" s="68">
        <f>E17+G17-F17</f>
        <v>0</v>
      </c>
      <c r="J17" s="77"/>
    </row>
    <row r="18" spans="2:10" ht="18" customHeight="1">
      <c r="B18" s="75">
        <v>331</v>
      </c>
      <c r="C18" s="76" t="s">
        <v>67</v>
      </c>
      <c r="D18" s="81"/>
      <c r="E18" s="68"/>
      <c r="F18" s="68"/>
      <c r="G18" s="68"/>
      <c r="H18" s="68"/>
      <c r="I18" s="68">
        <f>E18+G18-F18</f>
        <v>0</v>
      </c>
      <c r="J18" s="77"/>
    </row>
    <row r="19" spans="2:10" ht="18" customHeight="1">
      <c r="B19" s="75">
        <v>3331</v>
      </c>
      <c r="C19" s="76" t="s">
        <v>68</v>
      </c>
      <c r="D19" s="68"/>
      <c r="E19" s="68"/>
      <c r="F19" s="68"/>
      <c r="G19" s="68"/>
      <c r="H19" s="68"/>
      <c r="I19" s="68">
        <f>E19+G19-F19</f>
        <v>0</v>
      </c>
      <c r="J19" s="77"/>
    </row>
    <row r="20" spans="2:10" ht="18" customHeight="1">
      <c r="B20" s="75">
        <v>3334</v>
      </c>
      <c r="C20" s="76" t="s">
        <v>69</v>
      </c>
      <c r="D20" s="68"/>
      <c r="E20" s="68"/>
      <c r="F20" s="68"/>
      <c r="G20" s="68"/>
      <c r="H20" s="68"/>
      <c r="I20" s="68">
        <f>E20+G20-F20</f>
        <v>0</v>
      </c>
      <c r="J20" s="77"/>
    </row>
    <row r="21" spans="2:10" ht="18" customHeight="1">
      <c r="B21" s="75">
        <v>334</v>
      </c>
      <c r="C21" s="76" t="s">
        <v>70</v>
      </c>
      <c r="D21" s="81"/>
      <c r="E21" s="68"/>
      <c r="F21" s="68"/>
      <c r="G21" s="68"/>
      <c r="H21" s="68"/>
      <c r="I21" s="68">
        <f t="shared" ref="I21:I28" si="1">E21+G21-F21</f>
        <v>0</v>
      </c>
      <c r="J21" s="77"/>
    </row>
    <row r="22" spans="2:10" ht="18" customHeight="1">
      <c r="B22" s="75">
        <v>3382</v>
      </c>
      <c r="C22" s="76" t="s">
        <v>71</v>
      </c>
      <c r="D22" s="68"/>
      <c r="E22" s="68"/>
      <c r="F22" s="68"/>
      <c r="G22" s="68"/>
      <c r="H22" s="68"/>
      <c r="I22" s="68">
        <f t="shared" si="1"/>
        <v>0</v>
      </c>
      <c r="J22" s="77"/>
    </row>
    <row r="23" spans="2:10" ht="18" customHeight="1">
      <c r="B23" s="75">
        <v>3383</v>
      </c>
      <c r="C23" s="76" t="s">
        <v>72</v>
      </c>
      <c r="D23" s="68"/>
      <c r="E23" s="68"/>
      <c r="F23" s="68"/>
      <c r="G23" s="68"/>
      <c r="H23" s="68"/>
      <c r="I23" s="68">
        <f t="shared" si="1"/>
        <v>0</v>
      </c>
      <c r="J23" s="77"/>
    </row>
    <row r="24" spans="2:10" ht="18" customHeight="1">
      <c r="B24" s="75">
        <v>3384</v>
      </c>
      <c r="C24" s="76" t="s">
        <v>73</v>
      </c>
      <c r="D24" s="68"/>
      <c r="E24" s="68"/>
      <c r="F24" s="68"/>
      <c r="G24" s="68"/>
      <c r="H24" s="68"/>
      <c r="I24" s="68">
        <f t="shared" si="1"/>
        <v>0</v>
      </c>
      <c r="J24" s="77"/>
    </row>
    <row r="25" spans="2:10" ht="18" customHeight="1">
      <c r="B25" s="75">
        <v>3386</v>
      </c>
      <c r="C25" s="76" t="s">
        <v>74</v>
      </c>
      <c r="D25" s="68"/>
      <c r="E25" s="68"/>
      <c r="F25" s="68"/>
      <c r="G25" s="68"/>
      <c r="H25" s="68"/>
      <c r="I25" s="68">
        <f t="shared" si="1"/>
        <v>0</v>
      </c>
      <c r="J25" s="77"/>
    </row>
    <row r="26" spans="2:10" ht="18" customHeight="1">
      <c r="B26" s="75">
        <v>3411</v>
      </c>
      <c r="C26" s="76" t="s">
        <v>75</v>
      </c>
      <c r="D26" s="68"/>
      <c r="E26" s="68"/>
      <c r="F26" s="68"/>
      <c r="G26" s="68"/>
      <c r="H26" s="68"/>
      <c r="I26" s="68">
        <f t="shared" si="1"/>
        <v>0</v>
      </c>
      <c r="J26" s="77"/>
    </row>
    <row r="27" spans="2:10" ht="18" customHeight="1">
      <c r="B27" s="75">
        <v>411</v>
      </c>
      <c r="C27" s="76" t="s">
        <v>76</v>
      </c>
      <c r="D27" s="68"/>
      <c r="E27" s="68"/>
      <c r="F27" s="68"/>
      <c r="G27" s="68"/>
      <c r="H27" s="68"/>
      <c r="I27" s="68">
        <f t="shared" si="1"/>
        <v>0</v>
      </c>
      <c r="J27" s="77"/>
    </row>
    <row r="28" spans="2:10" ht="18" customHeight="1">
      <c r="B28" s="75">
        <v>421</v>
      </c>
      <c r="C28" s="76" t="s">
        <v>77</v>
      </c>
      <c r="D28" s="68"/>
      <c r="E28" s="68"/>
      <c r="F28" s="68"/>
      <c r="G28" s="68"/>
      <c r="H28" s="68"/>
      <c r="I28" s="68">
        <f t="shared" si="1"/>
        <v>0</v>
      </c>
      <c r="J28" s="77"/>
    </row>
    <row r="29" spans="2:10" ht="18" customHeight="1">
      <c r="B29" s="75">
        <v>511</v>
      </c>
      <c r="C29" s="76" t="s">
        <v>78</v>
      </c>
      <c r="D29" s="68"/>
      <c r="E29" s="68"/>
      <c r="F29" s="68"/>
      <c r="G29" s="68"/>
      <c r="H29" s="68">
        <f>D29+F29-G29</f>
        <v>0</v>
      </c>
      <c r="I29" s="68"/>
      <c r="J29" s="77"/>
    </row>
    <row r="30" spans="2:10" ht="18" customHeight="1">
      <c r="B30" s="75">
        <v>521</v>
      </c>
      <c r="C30" s="76" t="s">
        <v>79</v>
      </c>
      <c r="D30" s="68"/>
      <c r="E30" s="68"/>
      <c r="F30" s="68"/>
      <c r="G30" s="68"/>
      <c r="H30" s="68"/>
      <c r="I30" s="68"/>
      <c r="J30" s="77"/>
    </row>
    <row r="31" spans="2:10" ht="18" customHeight="1">
      <c r="B31" s="75">
        <v>621</v>
      </c>
      <c r="C31" s="76" t="s">
        <v>80</v>
      </c>
      <c r="D31" s="68"/>
      <c r="E31" s="68"/>
      <c r="F31" s="68"/>
      <c r="G31" s="68"/>
      <c r="H31" s="68"/>
      <c r="I31" s="68"/>
      <c r="J31" s="77"/>
    </row>
    <row r="32" spans="2:10" ht="18" customHeight="1">
      <c r="B32" s="75">
        <v>622</v>
      </c>
      <c r="C32" s="76" t="s">
        <v>81</v>
      </c>
      <c r="D32" s="68"/>
      <c r="E32" s="68"/>
      <c r="F32" s="68"/>
      <c r="G32" s="68"/>
      <c r="H32" s="68"/>
      <c r="I32" s="68"/>
      <c r="J32" s="77"/>
    </row>
    <row r="33" spans="2:10" ht="18" customHeight="1">
      <c r="B33" s="75">
        <v>627</v>
      </c>
      <c r="C33" s="76" t="s">
        <v>82</v>
      </c>
      <c r="D33" s="68"/>
      <c r="E33" s="68"/>
      <c r="F33" s="68"/>
      <c r="G33" s="68"/>
      <c r="H33" s="68"/>
      <c r="I33" s="68"/>
      <c r="J33" s="77"/>
    </row>
    <row r="34" spans="2:10" ht="18" customHeight="1">
      <c r="B34" s="75">
        <v>632</v>
      </c>
      <c r="C34" s="76" t="s">
        <v>83</v>
      </c>
      <c r="D34" s="68"/>
      <c r="E34" s="68"/>
      <c r="F34" s="68"/>
      <c r="G34" s="68"/>
      <c r="H34" s="68"/>
      <c r="I34" s="68"/>
      <c r="J34" s="77"/>
    </row>
    <row r="35" spans="2:10" ht="18" customHeight="1">
      <c r="B35" s="75">
        <v>641</v>
      </c>
      <c r="C35" s="76" t="s">
        <v>84</v>
      </c>
      <c r="D35" s="68"/>
      <c r="E35" s="68"/>
      <c r="F35" s="68"/>
      <c r="G35" s="68"/>
      <c r="H35" s="68"/>
      <c r="I35" s="68"/>
      <c r="J35" s="77"/>
    </row>
    <row r="36" spans="2:10" ht="15.75">
      <c r="B36" s="75">
        <v>642</v>
      </c>
      <c r="C36" s="76" t="s">
        <v>85</v>
      </c>
      <c r="D36" s="68"/>
      <c r="E36" s="68"/>
      <c r="F36" s="68"/>
      <c r="G36" s="68"/>
      <c r="H36" s="68"/>
      <c r="I36" s="68"/>
      <c r="J36" s="77"/>
    </row>
    <row r="37" spans="2:10" ht="18" customHeight="1">
      <c r="B37" s="75">
        <v>821</v>
      </c>
      <c r="C37" s="76" t="s">
        <v>86</v>
      </c>
      <c r="D37" s="68"/>
      <c r="E37" s="68"/>
      <c r="F37" s="68"/>
      <c r="G37" s="68"/>
      <c r="H37" s="68"/>
      <c r="I37" s="68"/>
      <c r="J37" s="77"/>
    </row>
    <row r="38" spans="2:10" ht="18" customHeight="1">
      <c r="B38" s="75">
        <v>911</v>
      </c>
      <c r="C38" s="76" t="s">
        <v>87</v>
      </c>
      <c r="D38" s="68"/>
      <c r="E38" s="68"/>
      <c r="F38" s="68"/>
      <c r="G38" s="68"/>
      <c r="H38" s="68"/>
      <c r="I38" s="68"/>
      <c r="J38" s="77"/>
    </row>
    <row r="39" spans="2:10" ht="18" customHeight="1">
      <c r="B39" s="75"/>
      <c r="C39" s="75"/>
      <c r="D39" s="76"/>
      <c r="E39" s="68"/>
      <c r="F39" s="68"/>
      <c r="G39" s="68"/>
      <c r="H39" s="68"/>
      <c r="I39" s="68"/>
      <c r="J39" s="77"/>
    </row>
    <row r="40" spans="2:10" ht="18" customHeight="1">
      <c r="B40" s="69"/>
      <c r="C40" s="69" t="s">
        <v>88</v>
      </c>
      <c r="D40" s="70">
        <f t="shared" ref="D40:I40" si="2">SUM(D8:D39)</f>
        <v>0</v>
      </c>
      <c r="E40" s="70">
        <f t="shared" si="2"/>
        <v>0</v>
      </c>
      <c r="F40" s="70">
        <f t="shared" si="2"/>
        <v>0</v>
      </c>
      <c r="G40" s="70">
        <f>SUM(G8:G39)</f>
        <v>0</v>
      </c>
      <c r="H40" s="70">
        <f t="shared" si="2"/>
        <v>0</v>
      </c>
      <c r="I40" s="70">
        <f t="shared" si="2"/>
        <v>0</v>
      </c>
      <c r="J40" s="82"/>
    </row>
    <row r="42" spans="2:10" ht="18" customHeight="1">
      <c r="B42" s="165" t="s">
        <v>216</v>
      </c>
      <c r="C42" s="165"/>
      <c r="D42" s="165"/>
      <c r="E42" s="165"/>
      <c r="F42" s="165"/>
      <c r="G42" s="165"/>
      <c r="H42" s="165"/>
      <c r="I42" s="165"/>
    </row>
    <row r="43" spans="2:10" ht="18" customHeight="1">
      <c r="B43" s="159" t="s">
        <v>253</v>
      </c>
      <c r="C43" s="159"/>
      <c r="D43" s="159"/>
      <c r="E43" s="159"/>
      <c r="F43" s="159"/>
      <c r="G43" s="159"/>
      <c r="H43" s="159"/>
      <c r="I43" s="159"/>
    </row>
    <row r="44" spans="2:10" ht="18" customHeight="1">
      <c r="C44" s="57"/>
      <c r="D44" s="72"/>
      <c r="E44" s="157" t="s">
        <v>49</v>
      </c>
      <c r="F44" s="157"/>
      <c r="G44" s="71"/>
      <c r="H44" s="161" t="s">
        <v>48</v>
      </c>
      <c r="I44" s="161"/>
    </row>
  </sheetData>
  <mergeCells count="10">
    <mergeCell ref="B3:I3"/>
    <mergeCell ref="B42:I42"/>
    <mergeCell ref="B43:I43"/>
    <mergeCell ref="E44:F44"/>
    <mergeCell ref="H44:I44"/>
    <mergeCell ref="B6:B7"/>
    <mergeCell ref="C6:C7"/>
    <mergeCell ref="D6:E6"/>
    <mergeCell ref="F6:G6"/>
    <mergeCell ref="H6:I6"/>
  </mergeCells>
  <pageMargins left="0.45" right="0.45" top="0.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0"/>
  <sheetViews>
    <sheetView tabSelected="1" workbookViewId="0">
      <selection activeCell="E78" sqref="E78"/>
    </sheetView>
  </sheetViews>
  <sheetFormatPr defaultColWidth="9.125" defaultRowHeight="15.75"/>
  <cols>
    <col min="1" max="1" width="9.125" style="2"/>
    <col min="2" max="2" width="42.875" style="2" customWidth="1"/>
    <col min="3" max="3" width="7.875" style="4" customWidth="1"/>
    <col min="4" max="4" width="7.375" style="2" customWidth="1"/>
    <col min="5" max="5" width="15.875" style="2" customWidth="1"/>
    <col min="6" max="6" width="16.25" style="2" customWidth="1"/>
    <col min="7" max="7" width="21.125" style="2" customWidth="1"/>
    <col min="8" max="8" width="16.125" style="2" bestFit="1" customWidth="1"/>
    <col min="9" max="9" width="15.75" style="2" bestFit="1" customWidth="1"/>
    <col min="10" max="16384" width="9.125" style="2"/>
  </cols>
  <sheetData>
    <row r="1" spans="1:6">
      <c r="A1" s="3"/>
      <c r="B1" s="89"/>
      <c r="D1" s="171" t="s">
        <v>222</v>
      </c>
      <c r="E1" s="171"/>
      <c r="F1" s="171"/>
    </row>
    <row r="2" spans="1:6" ht="15.75" customHeight="1">
      <c r="A2" s="90"/>
      <c r="D2" s="172" t="s">
        <v>89</v>
      </c>
      <c r="E2" s="172"/>
      <c r="F2" s="172"/>
    </row>
    <row r="3" spans="1:6">
      <c r="B3" s="3"/>
      <c r="C3" s="32"/>
      <c r="D3" s="172"/>
      <c r="E3" s="172"/>
      <c r="F3" s="172"/>
    </row>
    <row r="4" spans="1:6" ht="34.5">
      <c r="B4" s="174" t="s">
        <v>223</v>
      </c>
      <c r="C4" s="174"/>
      <c r="D4" s="174"/>
      <c r="E4" s="174"/>
      <c r="F4" s="174"/>
    </row>
    <row r="5" spans="1:6">
      <c r="B5" s="173" t="s">
        <v>264</v>
      </c>
      <c r="C5" s="173"/>
      <c r="D5" s="173"/>
      <c r="E5" s="173"/>
      <c r="F5" s="173"/>
    </row>
    <row r="6" spans="1:6" ht="16.5" thickBot="1">
      <c r="B6" s="13"/>
      <c r="C6" s="13"/>
      <c r="D6" s="13"/>
      <c r="E6" s="13"/>
      <c r="F6" s="13"/>
    </row>
    <row r="7" spans="1:6" s="84" customFormat="1" ht="39" customHeight="1" thickTop="1">
      <c r="B7" s="131" t="s">
        <v>90</v>
      </c>
      <c r="C7" s="132" t="s">
        <v>91</v>
      </c>
      <c r="D7" s="116" t="s">
        <v>92</v>
      </c>
      <c r="E7" s="133" t="s">
        <v>93</v>
      </c>
      <c r="F7" s="134" t="s">
        <v>94</v>
      </c>
    </row>
    <row r="8" spans="1:6" ht="18" customHeight="1">
      <c r="B8" s="137" t="s">
        <v>95</v>
      </c>
      <c r="C8" s="135">
        <v>100</v>
      </c>
      <c r="D8" s="128"/>
      <c r="E8" s="129">
        <f>E9+E16+E25+E28</f>
        <v>3049635091</v>
      </c>
      <c r="F8" s="129">
        <f>F9+F12+F16+F25+F28</f>
        <v>2568922698</v>
      </c>
    </row>
    <row r="9" spans="1:6" ht="18" customHeight="1">
      <c r="B9" s="85" t="s">
        <v>96</v>
      </c>
      <c r="C9" s="136">
        <v>110</v>
      </c>
      <c r="D9" s="103"/>
      <c r="E9" s="104">
        <f>E10</f>
        <v>979203060</v>
      </c>
      <c r="F9" s="104">
        <f>F10</f>
        <v>754367358</v>
      </c>
    </row>
    <row r="10" spans="1:6" ht="18" customHeight="1">
      <c r="B10" s="86" t="s">
        <v>97</v>
      </c>
      <c r="C10" s="75">
        <v>111</v>
      </c>
      <c r="D10" s="105"/>
      <c r="E10" s="106">
        <v>979203060</v>
      </c>
      <c r="F10" s="106">
        <v>754367358</v>
      </c>
    </row>
    <row r="11" spans="1:6" ht="18" customHeight="1">
      <c r="B11" s="86" t="s">
        <v>98</v>
      </c>
      <c r="C11" s="75">
        <v>112</v>
      </c>
      <c r="D11" s="105"/>
      <c r="E11" s="106"/>
      <c r="F11" s="106"/>
    </row>
    <row r="12" spans="1:6" ht="18" customHeight="1">
      <c r="B12" s="85" t="s">
        <v>99</v>
      </c>
      <c r="C12" s="136">
        <v>120</v>
      </c>
      <c r="D12" s="103"/>
      <c r="E12" s="104"/>
      <c r="F12" s="104"/>
    </row>
    <row r="13" spans="1:6" ht="18" customHeight="1">
      <c r="B13" s="86" t="s">
        <v>100</v>
      </c>
      <c r="C13" s="75">
        <v>121</v>
      </c>
      <c r="D13" s="105"/>
      <c r="E13" s="106"/>
      <c r="F13" s="106"/>
    </row>
    <row r="14" spans="1:6" ht="18" customHeight="1">
      <c r="B14" s="86" t="s">
        <v>101</v>
      </c>
      <c r="C14" s="75">
        <v>122</v>
      </c>
      <c r="D14" s="105"/>
      <c r="E14" s="106"/>
      <c r="F14" s="106"/>
    </row>
    <row r="15" spans="1:6" ht="18" customHeight="1">
      <c r="B15" s="86" t="s">
        <v>102</v>
      </c>
      <c r="C15" s="75">
        <v>123</v>
      </c>
      <c r="D15" s="105"/>
      <c r="E15" s="106"/>
      <c r="F15" s="106"/>
    </row>
    <row r="16" spans="1:6" ht="18" customHeight="1">
      <c r="B16" s="85" t="s">
        <v>103</v>
      </c>
      <c r="C16" s="136">
        <v>130</v>
      </c>
      <c r="D16" s="103"/>
      <c r="E16" s="104">
        <f>E17+E18+E22</f>
        <v>731142480</v>
      </c>
      <c r="F16" s="104">
        <f>F17+F18+F22</f>
        <v>966001363</v>
      </c>
    </row>
    <row r="17" spans="2:7" ht="18" customHeight="1">
      <c r="B17" s="86" t="s">
        <v>104</v>
      </c>
      <c r="C17" s="75">
        <v>131</v>
      </c>
      <c r="D17" s="105"/>
      <c r="E17" s="106">
        <v>216560491</v>
      </c>
      <c r="F17" s="106">
        <v>216560491</v>
      </c>
    </row>
    <row r="18" spans="2:7" ht="18" customHeight="1">
      <c r="B18" s="86" t="s">
        <v>105</v>
      </c>
      <c r="C18" s="75">
        <v>132</v>
      </c>
      <c r="D18" s="105"/>
      <c r="E18" s="106">
        <v>18000700</v>
      </c>
      <c r="F18" s="106">
        <v>18000700</v>
      </c>
    </row>
    <row r="19" spans="2:7" ht="18" customHeight="1">
      <c r="B19" s="86" t="s">
        <v>106</v>
      </c>
      <c r="C19" s="75">
        <v>133</v>
      </c>
      <c r="D19" s="105"/>
      <c r="E19" s="106"/>
      <c r="F19" s="106"/>
    </row>
    <row r="20" spans="2:7" ht="18" customHeight="1">
      <c r="B20" s="86" t="s">
        <v>107</v>
      </c>
      <c r="C20" s="75">
        <v>134</v>
      </c>
      <c r="D20" s="105"/>
      <c r="E20" s="106"/>
      <c r="F20" s="106"/>
    </row>
    <row r="21" spans="2:7" ht="18" customHeight="1">
      <c r="B21" s="86" t="s">
        <v>217</v>
      </c>
      <c r="C21" s="75">
        <v>135</v>
      </c>
      <c r="D21" s="105"/>
      <c r="E21" s="106"/>
      <c r="F21" s="106"/>
    </row>
    <row r="22" spans="2:7" ht="18" customHeight="1">
      <c r="B22" s="86" t="s">
        <v>218</v>
      </c>
      <c r="C22" s="75">
        <v>136</v>
      </c>
      <c r="D22" s="105"/>
      <c r="E22" s="106">
        <v>496581289</v>
      </c>
      <c r="F22" s="106">
        <v>731440172</v>
      </c>
    </row>
    <row r="23" spans="2:7" ht="18" customHeight="1">
      <c r="B23" s="86" t="s">
        <v>219</v>
      </c>
      <c r="C23" s="75">
        <v>137</v>
      </c>
      <c r="D23" s="105"/>
      <c r="E23" s="106"/>
      <c r="F23" s="106"/>
    </row>
    <row r="24" spans="2:7" ht="18" customHeight="1">
      <c r="B24" s="86" t="s">
        <v>108</v>
      </c>
      <c r="C24" s="75">
        <v>139</v>
      </c>
      <c r="D24" s="105"/>
      <c r="E24" s="106"/>
      <c r="F24" s="106"/>
    </row>
    <row r="25" spans="2:7" ht="18" customHeight="1">
      <c r="B25" s="85" t="s">
        <v>109</v>
      </c>
      <c r="C25" s="136">
        <v>140</v>
      </c>
      <c r="D25" s="103"/>
      <c r="E25" s="104">
        <f>E26</f>
        <v>81952271</v>
      </c>
      <c r="F25" s="104">
        <f>F26</f>
        <v>113251697</v>
      </c>
    </row>
    <row r="26" spans="2:7" ht="18" customHeight="1">
      <c r="B26" s="86" t="s">
        <v>110</v>
      </c>
      <c r="C26" s="75">
        <v>141</v>
      </c>
      <c r="D26" s="105"/>
      <c r="E26" s="106">
        <v>81952271</v>
      </c>
      <c r="F26" s="106">
        <v>113251697</v>
      </c>
    </row>
    <row r="27" spans="2:7" ht="18" customHeight="1">
      <c r="B27" s="86" t="s">
        <v>111</v>
      </c>
      <c r="C27" s="75">
        <v>149</v>
      </c>
      <c r="D27" s="105"/>
      <c r="E27" s="106"/>
      <c r="F27" s="106"/>
    </row>
    <row r="28" spans="2:7" ht="18" customHeight="1">
      <c r="B28" s="85" t="s">
        <v>112</v>
      </c>
      <c r="C28" s="136">
        <v>150</v>
      </c>
      <c r="D28" s="103"/>
      <c r="E28" s="104">
        <f>E30+E33</f>
        <v>1257337280</v>
      </c>
      <c r="F28" s="104">
        <f>F30+F33</f>
        <v>735302280</v>
      </c>
    </row>
    <row r="29" spans="2:7" ht="18" customHeight="1">
      <c r="B29" s="86" t="s">
        <v>113</v>
      </c>
      <c r="C29" s="75">
        <v>151</v>
      </c>
      <c r="D29" s="105"/>
      <c r="E29" s="106"/>
      <c r="F29" s="106"/>
    </row>
    <row r="30" spans="2:7" ht="18" customHeight="1">
      <c r="B30" s="86" t="s">
        <v>114</v>
      </c>
      <c r="C30" s="75">
        <v>152</v>
      </c>
      <c r="D30" s="105"/>
      <c r="E30" s="106">
        <v>3581280</v>
      </c>
      <c r="F30" s="106">
        <v>8581280</v>
      </c>
    </row>
    <row r="31" spans="2:7" ht="18" customHeight="1">
      <c r="B31" s="86" t="s">
        <v>115</v>
      </c>
      <c r="C31" s="75">
        <v>153</v>
      </c>
      <c r="D31" s="105"/>
      <c r="E31" s="106"/>
      <c r="F31" s="106"/>
    </row>
    <row r="32" spans="2:7" ht="18" customHeight="1">
      <c r="B32" s="86" t="s">
        <v>220</v>
      </c>
      <c r="C32" s="75">
        <v>154</v>
      </c>
      <c r="D32" s="105"/>
      <c r="E32" s="106"/>
      <c r="F32" s="106"/>
      <c r="G32" s="30"/>
    </row>
    <row r="33" spans="2:7" ht="18" customHeight="1">
      <c r="B33" s="86" t="s">
        <v>116</v>
      </c>
      <c r="C33" s="75">
        <v>155</v>
      </c>
      <c r="D33" s="105"/>
      <c r="E33" s="106">
        <v>1253756000</v>
      </c>
      <c r="F33" s="106">
        <v>726721000</v>
      </c>
    </row>
    <row r="34" spans="2:7" ht="18" customHeight="1">
      <c r="B34" s="137" t="s">
        <v>117</v>
      </c>
      <c r="C34" s="135">
        <v>200</v>
      </c>
      <c r="D34" s="128"/>
      <c r="E34" s="129">
        <f>E43+E56+E65</f>
        <v>11004777397</v>
      </c>
      <c r="F34" s="129">
        <f>F35+F43+F53+F56+F59+F65</f>
        <v>10936481397</v>
      </c>
    </row>
    <row r="35" spans="2:7" ht="18" customHeight="1">
      <c r="B35" s="85" t="s">
        <v>118</v>
      </c>
      <c r="C35" s="136">
        <v>210</v>
      </c>
      <c r="D35" s="103"/>
      <c r="E35" s="104"/>
      <c r="F35" s="104"/>
    </row>
    <row r="36" spans="2:7" ht="18" customHeight="1">
      <c r="B36" s="86" t="s">
        <v>119</v>
      </c>
      <c r="C36" s="75">
        <v>211</v>
      </c>
      <c r="D36" s="105"/>
      <c r="E36" s="106"/>
      <c r="F36" s="106"/>
    </row>
    <row r="37" spans="2:7" ht="18" customHeight="1">
      <c r="B37" s="86" t="s">
        <v>120</v>
      </c>
      <c r="C37" s="75">
        <v>212</v>
      </c>
      <c r="D37" s="105"/>
      <c r="E37" s="106"/>
      <c r="F37" s="106"/>
    </row>
    <row r="38" spans="2:7" ht="18" customHeight="1">
      <c r="B38" s="86" t="s">
        <v>121</v>
      </c>
      <c r="C38" s="75">
        <v>213</v>
      </c>
      <c r="D38" s="105"/>
      <c r="E38" s="106"/>
      <c r="F38" s="106"/>
    </row>
    <row r="39" spans="2:7" ht="18" customHeight="1">
      <c r="B39" s="86" t="s">
        <v>122</v>
      </c>
      <c r="C39" s="75">
        <v>214</v>
      </c>
      <c r="D39" s="105"/>
      <c r="E39" s="106"/>
      <c r="F39" s="106"/>
    </row>
    <row r="40" spans="2:7" ht="18" customHeight="1">
      <c r="B40" s="86" t="s">
        <v>123</v>
      </c>
      <c r="C40" s="75">
        <v>215</v>
      </c>
      <c r="D40" s="105"/>
      <c r="E40" s="106"/>
      <c r="F40" s="106"/>
    </row>
    <row r="41" spans="2:7" ht="18" customHeight="1">
      <c r="B41" s="86" t="s">
        <v>221</v>
      </c>
      <c r="C41" s="75">
        <v>216</v>
      </c>
      <c r="D41" s="105"/>
      <c r="E41" s="106"/>
      <c r="F41" s="106"/>
    </row>
    <row r="42" spans="2:7" ht="18" customHeight="1">
      <c r="B42" s="86" t="s">
        <v>124</v>
      </c>
      <c r="C42" s="75">
        <v>219</v>
      </c>
      <c r="D42" s="105"/>
      <c r="E42" s="106"/>
      <c r="F42" s="106"/>
    </row>
    <row r="43" spans="2:7" ht="18" customHeight="1">
      <c r="B43" s="85" t="s">
        <v>125</v>
      </c>
      <c r="C43" s="136">
        <v>220</v>
      </c>
      <c r="D43" s="103"/>
      <c r="E43" s="104">
        <f>E44</f>
        <v>2632187005</v>
      </c>
      <c r="F43" s="104">
        <f>F44</f>
        <v>2632187005</v>
      </c>
    </row>
    <row r="44" spans="2:7" ht="18" customHeight="1">
      <c r="B44" s="86" t="s">
        <v>126</v>
      </c>
      <c r="C44" s="75">
        <v>221</v>
      </c>
      <c r="D44" s="105"/>
      <c r="E44" s="106">
        <f>E46+E45</f>
        <v>2632187005</v>
      </c>
      <c r="F44" s="106">
        <f>F46+F45</f>
        <v>2632187005</v>
      </c>
      <c r="G44" s="88"/>
    </row>
    <row r="45" spans="2:7" ht="18" customHeight="1">
      <c r="B45" s="87" t="s">
        <v>127</v>
      </c>
      <c r="C45" s="75">
        <v>222</v>
      </c>
      <c r="D45" s="105"/>
      <c r="E45" s="106">
        <v>4384907675</v>
      </c>
      <c r="F45" s="106">
        <v>4384907675</v>
      </c>
    </row>
    <row r="46" spans="2:7" ht="18" customHeight="1">
      <c r="B46" s="86" t="s">
        <v>128</v>
      </c>
      <c r="C46" s="75">
        <v>223</v>
      </c>
      <c r="D46" s="105"/>
      <c r="E46" s="106">
        <v>-1752720670</v>
      </c>
      <c r="F46" s="106">
        <v>-1752720670</v>
      </c>
    </row>
    <row r="47" spans="2:7" ht="18" customHeight="1">
      <c r="B47" s="86" t="s">
        <v>129</v>
      </c>
      <c r="C47" s="75">
        <v>224</v>
      </c>
      <c r="D47" s="105"/>
      <c r="E47" s="106"/>
      <c r="F47" s="106"/>
    </row>
    <row r="48" spans="2:7" ht="18" customHeight="1">
      <c r="B48" s="87" t="s">
        <v>127</v>
      </c>
      <c r="C48" s="75">
        <v>225</v>
      </c>
      <c r="D48" s="105"/>
      <c r="E48" s="106"/>
      <c r="F48" s="106"/>
    </row>
    <row r="49" spans="2:6" ht="18" customHeight="1">
      <c r="B49" s="86" t="s">
        <v>128</v>
      </c>
      <c r="C49" s="75">
        <v>226</v>
      </c>
      <c r="D49" s="105"/>
      <c r="E49" s="106"/>
      <c r="F49" s="106"/>
    </row>
    <row r="50" spans="2:6" ht="18" customHeight="1">
      <c r="B50" s="86" t="s">
        <v>130</v>
      </c>
      <c r="C50" s="75">
        <v>227</v>
      </c>
      <c r="D50" s="105"/>
      <c r="E50" s="106"/>
      <c r="F50" s="106"/>
    </row>
    <row r="51" spans="2:6" ht="18" customHeight="1">
      <c r="B51" s="87" t="s">
        <v>127</v>
      </c>
      <c r="C51" s="75">
        <v>228</v>
      </c>
      <c r="D51" s="105"/>
      <c r="E51" s="106"/>
      <c r="F51" s="106"/>
    </row>
    <row r="52" spans="2:6" ht="18" customHeight="1">
      <c r="B52" s="86" t="s">
        <v>128</v>
      </c>
      <c r="C52" s="75">
        <v>229</v>
      </c>
      <c r="D52" s="105"/>
      <c r="E52" s="106"/>
      <c r="F52" s="106"/>
    </row>
    <row r="53" spans="2:6" ht="18" customHeight="1">
      <c r="B53" s="85" t="s">
        <v>131</v>
      </c>
      <c r="C53" s="136">
        <v>230</v>
      </c>
      <c r="D53" s="103"/>
      <c r="E53" s="104"/>
      <c r="F53" s="104"/>
    </row>
    <row r="54" spans="2:6" ht="18" customHeight="1">
      <c r="B54" s="87" t="s">
        <v>127</v>
      </c>
      <c r="C54" s="75">
        <v>231</v>
      </c>
      <c r="D54" s="105"/>
      <c r="E54" s="106"/>
      <c r="F54" s="106"/>
    </row>
    <row r="55" spans="2:6" ht="18" customHeight="1">
      <c r="B55" s="87" t="s">
        <v>132</v>
      </c>
      <c r="C55" s="75">
        <v>232</v>
      </c>
      <c r="D55" s="105"/>
      <c r="E55" s="106"/>
      <c r="F55" s="106"/>
    </row>
    <row r="56" spans="2:6" ht="18" customHeight="1">
      <c r="B56" s="85" t="s">
        <v>133</v>
      </c>
      <c r="C56" s="136">
        <v>240</v>
      </c>
      <c r="D56" s="105"/>
      <c r="E56" s="104">
        <f>E57</f>
        <v>8010666806</v>
      </c>
      <c r="F56" s="104">
        <f>F57</f>
        <v>7942370806</v>
      </c>
    </row>
    <row r="57" spans="2:6" ht="18" customHeight="1">
      <c r="B57" s="86" t="s">
        <v>134</v>
      </c>
      <c r="C57" s="75">
        <v>241</v>
      </c>
      <c r="D57" s="105"/>
      <c r="E57" s="106">
        <v>8010666806</v>
      </c>
      <c r="F57" s="106">
        <v>7942370806</v>
      </c>
    </row>
    <row r="58" spans="2:6" ht="18" customHeight="1">
      <c r="B58" s="86" t="s">
        <v>135</v>
      </c>
      <c r="C58" s="75">
        <v>242</v>
      </c>
      <c r="D58" s="105"/>
      <c r="E58" s="106"/>
      <c r="F58" s="106"/>
    </row>
    <row r="59" spans="2:6" ht="18" customHeight="1">
      <c r="B59" s="85" t="s">
        <v>136</v>
      </c>
      <c r="C59" s="136">
        <v>250</v>
      </c>
      <c r="D59" s="103"/>
      <c r="E59" s="104"/>
      <c r="F59" s="104"/>
    </row>
    <row r="60" spans="2:6" ht="18" customHeight="1">
      <c r="B60" s="86" t="s">
        <v>137</v>
      </c>
      <c r="C60" s="75">
        <v>251</v>
      </c>
      <c r="D60" s="105"/>
      <c r="E60" s="106"/>
      <c r="F60" s="106"/>
    </row>
    <row r="61" spans="2:6" ht="18" customHeight="1">
      <c r="B61" s="86" t="s">
        <v>138</v>
      </c>
      <c r="C61" s="75">
        <v>252</v>
      </c>
      <c r="D61" s="105"/>
      <c r="E61" s="106"/>
      <c r="F61" s="106"/>
    </row>
    <row r="62" spans="2:6" ht="18" customHeight="1">
      <c r="B62" s="86" t="s">
        <v>139</v>
      </c>
      <c r="C62" s="75">
        <v>253</v>
      </c>
      <c r="D62" s="105"/>
      <c r="E62" s="106"/>
      <c r="F62" s="106"/>
    </row>
    <row r="63" spans="2:6" ht="18" customHeight="1">
      <c r="B63" s="86" t="s">
        <v>140</v>
      </c>
      <c r="C63" s="75">
        <v>254</v>
      </c>
      <c r="D63" s="105"/>
      <c r="E63" s="106"/>
      <c r="F63" s="106"/>
    </row>
    <row r="64" spans="2:6" ht="18" customHeight="1">
      <c r="B64" s="86" t="s">
        <v>141</v>
      </c>
      <c r="C64" s="75">
        <v>255</v>
      </c>
      <c r="D64" s="105"/>
      <c r="E64" s="106"/>
      <c r="F64" s="106"/>
    </row>
    <row r="65" spans="2:9" ht="18" customHeight="1">
      <c r="B65" s="85" t="s">
        <v>142</v>
      </c>
      <c r="C65" s="136">
        <v>260</v>
      </c>
      <c r="D65" s="103"/>
      <c r="E65" s="104">
        <f>E66</f>
        <v>361923586</v>
      </c>
      <c r="F65" s="104">
        <f>F66</f>
        <v>361923586</v>
      </c>
    </row>
    <row r="66" spans="2:9" ht="18" customHeight="1">
      <c r="B66" s="86" t="s">
        <v>143</v>
      </c>
      <c r="C66" s="75">
        <v>261</v>
      </c>
      <c r="D66" s="105"/>
      <c r="E66" s="106">
        <v>361923586</v>
      </c>
      <c r="F66" s="106">
        <v>361923586</v>
      </c>
    </row>
    <row r="67" spans="2:9" ht="18" customHeight="1">
      <c r="B67" s="86" t="s">
        <v>144</v>
      </c>
      <c r="C67" s="75">
        <v>262</v>
      </c>
      <c r="D67" s="105"/>
      <c r="E67" s="106"/>
      <c r="F67" s="106"/>
    </row>
    <row r="68" spans="2:9" ht="18" customHeight="1">
      <c r="B68" s="86" t="s">
        <v>145</v>
      </c>
      <c r="C68" s="75">
        <v>263</v>
      </c>
      <c r="D68" s="105"/>
      <c r="E68" s="106"/>
      <c r="F68" s="106"/>
    </row>
    <row r="69" spans="2:9" ht="18" customHeight="1">
      <c r="B69" s="86" t="s">
        <v>146</v>
      </c>
      <c r="C69" s="75">
        <v>268</v>
      </c>
      <c r="D69" s="105"/>
      <c r="E69" s="106"/>
      <c r="F69" s="106"/>
    </row>
    <row r="70" spans="2:9" ht="18" customHeight="1">
      <c r="B70" s="130" t="s">
        <v>147</v>
      </c>
      <c r="C70" s="135">
        <v>270</v>
      </c>
      <c r="D70" s="128"/>
      <c r="E70" s="129">
        <f>E34+E8</f>
        <v>14054412488</v>
      </c>
      <c r="F70" s="129">
        <f>F34+F8</f>
        <v>13505404095</v>
      </c>
    </row>
    <row r="71" spans="2:9" ht="18" customHeight="1">
      <c r="B71" s="130" t="s">
        <v>148</v>
      </c>
      <c r="C71" s="135">
        <v>300</v>
      </c>
      <c r="D71" s="128"/>
      <c r="E71" s="129">
        <f>E72+E87</f>
        <v>1952254605</v>
      </c>
      <c r="F71" s="129">
        <f>F72+F87</f>
        <v>2291550435</v>
      </c>
    </row>
    <row r="72" spans="2:9" ht="18" customHeight="1">
      <c r="B72" s="85" t="s">
        <v>149</v>
      </c>
      <c r="C72" s="136">
        <v>310</v>
      </c>
      <c r="D72" s="103"/>
      <c r="E72" s="104">
        <f>E73+E74+E75+E76+E81+E84</f>
        <v>1952254605</v>
      </c>
      <c r="F72" s="104">
        <f>F73+F74+F75+F76+F81+F84</f>
        <v>2291550435</v>
      </c>
    </row>
    <row r="73" spans="2:9" ht="18" customHeight="1">
      <c r="B73" s="86" t="s">
        <v>224</v>
      </c>
      <c r="C73" s="75">
        <v>311</v>
      </c>
      <c r="D73" s="105"/>
      <c r="E73" s="106">
        <v>7140000</v>
      </c>
      <c r="F73" s="106">
        <v>7140000</v>
      </c>
    </row>
    <row r="74" spans="2:9" ht="18" customHeight="1">
      <c r="B74" s="86" t="s">
        <v>150</v>
      </c>
      <c r="C74" s="75">
        <v>312</v>
      </c>
      <c r="D74" s="105"/>
      <c r="E74" s="106">
        <v>146001001</v>
      </c>
      <c r="F74" s="106">
        <v>146001001</v>
      </c>
    </row>
    <row r="75" spans="2:9" ht="18" customHeight="1">
      <c r="B75" s="86" t="s">
        <v>225</v>
      </c>
      <c r="C75" s="75">
        <v>313</v>
      </c>
      <c r="D75" s="105"/>
      <c r="E75" s="106">
        <v>3903585</v>
      </c>
      <c r="F75" s="106">
        <v>3032099</v>
      </c>
    </row>
    <row r="76" spans="2:9" ht="18" customHeight="1">
      <c r="B76" s="86" t="s">
        <v>226</v>
      </c>
      <c r="C76" s="75">
        <v>314</v>
      </c>
      <c r="D76" s="105"/>
      <c r="E76" s="106">
        <v>1343350269</v>
      </c>
      <c r="F76" s="106">
        <v>2014680269</v>
      </c>
    </row>
    <row r="77" spans="2:9" ht="18" customHeight="1">
      <c r="B77" s="86" t="s">
        <v>227</v>
      </c>
      <c r="C77" s="75">
        <v>315</v>
      </c>
      <c r="D77" s="105"/>
      <c r="E77" s="106"/>
      <c r="F77" s="106"/>
    </row>
    <row r="78" spans="2:9" ht="18" customHeight="1">
      <c r="B78" s="86" t="s">
        <v>228</v>
      </c>
      <c r="C78" s="75">
        <v>316</v>
      </c>
      <c r="D78" s="105"/>
      <c r="E78" s="106"/>
      <c r="F78" s="106"/>
      <c r="H78" s="107">
        <f>E73+E74+E75+E76+E84</f>
        <v>1535040972</v>
      </c>
      <c r="I78" s="108"/>
    </row>
    <row r="79" spans="2:9" ht="18" customHeight="1">
      <c r="B79" s="86" t="s">
        <v>229</v>
      </c>
      <c r="C79" s="75">
        <v>317</v>
      </c>
      <c r="D79" s="105"/>
      <c r="E79" s="106"/>
      <c r="F79" s="106"/>
      <c r="H79" s="107">
        <f>1946952553-H78</f>
        <v>411911581</v>
      </c>
      <c r="I79" s="108"/>
    </row>
    <row r="80" spans="2:9" ht="18" customHeight="1">
      <c r="B80" s="86" t="s">
        <v>151</v>
      </c>
      <c r="C80" s="75">
        <v>318</v>
      </c>
      <c r="D80" s="105"/>
      <c r="E80" s="106"/>
      <c r="F80" s="106"/>
      <c r="I80" s="108"/>
    </row>
    <row r="81" spans="2:9" ht="18" customHeight="1">
      <c r="B81" s="86" t="s">
        <v>230</v>
      </c>
      <c r="C81" s="75">
        <v>319</v>
      </c>
      <c r="D81" s="105"/>
      <c r="E81" s="106">
        <v>417213633</v>
      </c>
      <c r="F81" s="106">
        <v>67450949</v>
      </c>
      <c r="I81" s="108"/>
    </row>
    <row r="82" spans="2:9" ht="18" customHeight="1">
      <c r="B82" s="86" t="s">
        <v>152</v>
      </c>
      <c r="C82" s="75">
        <v>320</v>
      </c>
      <c r="D82" s="105"/>
      <c r="E82" s="106"/>
      <c r="F82" s="106"/>
      <c r="I82" s="107"/>
    </row>
    <row r="83" spans="2:9" ht="18" customHeight="1">
      <c r="B83" s="86" t="s">
        <v>231</v>
      </c>
      <c r="C83" s="75">
        <v>321</v>
      </c>
      <c r="D83" s="105"/>
      <c r="E83" s="106"/>
      <c r="F83" s="106"/>
    </row>
    <row r="84" spans="2:9" ht="18" customHeight="1">
      <c r="B84" s="86" t="s">
        <v>153</v>
      </c>
      <c r="C84" s="75">
        <v>322</v>
      </c>
      <c r="D84" s="105"/>
      <c r="E84" s="106">
        <v>34646117</v>
      </c>
      <c r="F84" s="106">
        <v>53246117</v>
      </c>
    </row>
    <row r="85" spans="2:9" ht="18" customHeight="1">
      <c r="B85" s="86" t="s">
        <v>154</v>
      </c>
      <c r="C85" s="75">
        <v>323</v>
      </c>
      <c r="D85" s="105"/>
      <c r="E85" s="106"/>
      <c r="F85" s="106"/>
    </row>
    <row r="86" spans="2:9" ht="18" customHeight="1">
      <c r="B86" s="86" t="s">
        <v>232</v>
      </c>
      <c r="C86" s="75">
        <v>324</v>
      </c>
      <c r="D86" s="105"/>
      <c r="E86" s="106"/>
      <c r="F86" s="106"/>
    </row>
    <row r="87" spans="2:9" ht="18" customHeight="1">
      <c r="B87" s="85" t="s">
        <v>155</v>
      </c>
      <c r="C87" s="136">
        <v>330</v>
      </c>
      <c r="D87" s="103"/>
      <c r="E87" s="104"/>
      <c r="F87" s="104"/>
    </row>
    <row r="88" spans="2:9" ht="18" customHeight="1">
      <c r="B88" s="86" t="s">
        <v>233</v>
      </c>
      <c r="C88" s="75">
        <v>331</v>
      </c>
      <c r="D88" s="105"/>
      <c r="E88" s="106"/>
      <c r="F88" s="106"/>
    </row>
    <row r="89" spans="2:9" ht="18" customHeight="1">
      <c r="B89" s="86" t="s">
        <v>156</v>
      </c>
      <c r="C89" s="75">
        <v>332</v>
      </c>
      <c r="D89" s="105"/>
      <c r="E89" s="106"/>
      <c r="F89" s="106"/>
    </row>
    <row r="90" spans="2:9" ht="18" customHeight="1">
      <c r="B90" s="86" t="s">
        <v>234</v>
      </c>
      <c r="C90" s="75">
        <v>333</v>
      </c>
      <c r="D90" s="105"/>
      <c r="E90" s="106"/>
      <c r="F90" s="106"/>
    </row>
    <row r="91" spans="2:9" ht="18" customHeight="1">
      <c r="B91" s="86" t="s">
        <v>235</v>
      </c>
      <c r="C91" s="75">
        <v>334</v>
      </c>
      <c r="D91" s="105"/>
      <c r="E91" s="106"/>
      <c r="F91" s="106"/>
    </row>
    <row r="92" spans="2:9" ht="18" customHeight="1">
      <c r="B92" s="86" t="s">
        <v>236</v>
      </c>
      <c r="C92" s="75">
        <v>335</v>
      </c>
      <c r="D92" s="105"/>
      <c r="E92" s="106"/>
      <c r="F92" s="106"/>
    </row>
    <row r="93" spans="2:9" ht="18" customHeight="1">
      <c r="B93" s="86" t="s">
        <v>157</v>
      </c>
      <c r="C93" s="75">
        <v>336</v>
      </c>
      <c r="D93" s="105"/>
      <c r="E93" s="106"/>
      <c r="F93" s="106"/>
    </row>
    <row r="94" spans="2:9" ht="18" customHeight="1">
      <c r="B94" s="86" t="s">
        <v>237</v>
      </c>
      <c r="C94" s="75">
        <v>337</v>
      </c>
      <c r="D94" s="105"/>
      <c r="E94" s="106"/>
      <c r="F94" s="106"/>
    </row>
    <row r="95" spans="2:9" ht="18" customHeight="1">
      <c r="B95" s="86" t="s">
        <v>158</v>
      </c>
      <c r="C95" s="75">
        <v>338</v>
      </c>
      <c r="D95" s="105"/>
      <c r="E95" s="106"/>
      <c r="F95" s="106"/>
    </row>
    <row r="96" spans="2:9" ht="18" customHeight="1">
      <c r="B96" s="86" t="s">
        <v>238</v>
      </c>
      <c r="C96" s="75">
        <v>339</v>
      </c>
      <c r="D96" s="105"/>
      <c r="E96" s="106"/>
      <c r="F96" s="106"/>
    </row>
    <row r="97" spans="2:7" ht="18" customHeight="1">
      <c r="B97" s="86" t="s">
        <v>159</v>
      </c>
      <c r="C97" s="75">
        <v>340</v>
      </c>
      <c r="D97" s="105"/>
      <c r="E97" s="106"/>
      <c r="F97" s="106"/>
    </row>
    <row r="98" spans="2:7" ht="18" customHeight="1">
      <c r="B98" s="86" t="s">
        <v>239</v>
      </c>
      <c r="C98" s="75">
        <v>341</v>
      </c>
      <c r="D98" s="105"/>
      <c r="E98" s="106"/>
      <c r="F98" s="106"/>
    </row>
    <row r="99" spans="2:7" ht="18" customHeight="1">
      <c r="B99" s="86" t="s">
        <v>240</v>
      </c>
      <c r="C99" s="75">
        <v>342</v>
      </c>
      <c r="D99" s="105"/>
      <c r="E99" s="106"/>
      <c r="F99" s="106"/>
    </row>
    <row r="100" spans="2:7" ht="18" customHeight="1">
      <c r="B100" s="86" t="s">
        <v>160</v>
      </c>
      <c r="C100" s="75">
        <v>343</v>
      </c>
      <c r="D100" s="105"/>
      <c r="E100" s="106"/>
      <c r="F100" s="106"/>
    </row>
    <row r="101" spans="2:7" ht="18" customHeight="1">
      <c r="B101" s="130" t="s">
        <v>161</v>
      </c>
      <c r="C101" s="135">
        <v>400</v>
      </c>
      <c r="D101" s="128"/>
      <c r="E101" s="129">
        <f>E102+E119</f>
        <v>12102157883</v>
      </c>
      <c r="F101" s="129">
        <f>F102+F119</f>
        <v>11213853660</v>
      </c>
    </row>
    <row r="102" spans="2:7" ht="18" customHeight="1">
      <c r="B102" s="85" t="s">
        <v>162</v>
      </c>
      <c r="C102" s="136">
        <v>410</v>
      </c>
      <c r="D102" s="103"/>
      <c r="E102" s="104">
        <f>E103+E106+E108+E112+E114+E115+E118</f>
        <v>11376188286</v>
      </c>
      <c r="F102" s="104">
        <f>F103+F106+F108+F112+F114+F115+F118</f>
        <v>11291968516</v>
      </c>
    </row>
    <row r="103" spans="2:7" ht="18" customHeight="1">
      <c r="B103" s="86" t="s">
        <v>163</v>
      </c>
      <c r="C103" s="75">
        <v>411</v>
      </c>
      <c r="D103" s="105"/>
      <c r="E103" s="106">
        <v>788800660</v>
      </c>
      <c r="F103" s="106">
        <v>788800660</v>
      </c>
    </row>
    <row r="104" spans="2:7" ht="18" customHeight="1">
      <c r="B104" s="86" t="s">
        <v>164</v>
      </c>
      <c r="C104" s="75">
        <v>4111</v>
      </c>
      <c r="D104" s="105"/>
      <c r="E104" s="106"/>
      <c r="F104" s="106"/>
    </row>
    <row r="105" spans="2:7" ht="18" customHeight="1">
      <c r="B105" s="86" t="s">
        <v>165</v>
      </c>
      <c r="C105" s="75">
        <v>4112</v>
      </c>
      <c r="D105" s="105"/>
      <c r="E105" s="106"/>
      <c r="F105" s="106"/>
    </row>
    <row r="106" spans="2:7" ht="18" customHeight="1">
      <c r="B106" s="86" t="s">
        <v>166</v>
      </c>
      <c r="C106" s="75">
        <v>412</v>
      </c>
      <c r="D106" s="105"/>
      <c r="E106" s="106">
        <v>760130766</v>
      </c>
      <c r="F106" s="106">
        <v>760130766</v>
      </c>
    </row>
    <row r="107" spans="2:7" ht="18" customHeight="1">
      <c r="B107" s="86" t="s">
        <v>241</v>
      </c>
      <c r="C107" s="75">
        <v>413</v>
      </c>
      <c r="D107" s="105"/>
      <c r="E107" s="106"/>
      <c r="F107" s="106"/>
      <c r="G107" s="107"/>
    </row>
    <row r="108" spans="2:7" ht="18" customHeight="1">
      <c r="B108" s="86" t="s">
        <v>167</v>
      </c>
      <c r="C108" s="75">
        <v>414</v>
      </c>
      <c r="D108" s="105"/>
      <c r="E108" s="106">
        <v>699112821</v>
      </c>
      <c r="F108" s="106">
        <v>699112821</v>
      </c>
    </row>
    <row r="109" spans="2:7" ht="18" customHeight="1">
      <c r="B109" s="86" t="s">
        <v>168</v>
      </c>
      <c r="C109" s="75">
        <v>415</v>
      </c>
      <c r="D109" s="105"/>
      <c r="E109" s="106"/>
      <c r="F109" s="106"/>
    </row>
    <row r="110" spans="2:7" ht="18" customHeight="1">
      <c r="B110" s="86" t="s">
        <v>169</v>
      </c>
      <c r="C110" s="75">
        <v>416</v>
      </c>
      <c r="D110" s="105"/>
      <c r="E110" s="106"/>
      <c r="F110" s="106"/>
    </row>
    <row r="111" spans="2:7" ht="18" customHeight="1">
      <c r="B111" s="86" t="s">
        <v>170</v>
      </c>
      <c r="C111" s="75">
        <v>417</v>
      </c>
      <c r="D111" s="105"/>
      <c r="E111" s="106"/>
      <c r="F111" s="106"/>
    </row>
    <row r="112" spans="2:7" ht="18" customHeight="1">
      <c r="B112" s="86" t="s">
        <v>171</v>
      </c>
      <c r="C112" s="75">
        <v>418</v>
      </c>
      <c r="D112" s="105"/>
      <c r="E112" s="106">
        <v>1219186085</v>
      </c>
      <c r="F112" s="106">
        <f>1083316332+135869753</f>
        <v>1219186085</v>
      </c>
    </row>
    <row r="113" spans="2:8" ht="18" customHeight="1">
      <c r="B113" s="86" t="s">
        <v>172</v>
      </c>
      <c r="C113" s="75">
        <v>419</v>
      </c>
      <c r="D113" s="105"/>
      <c r="E113" s="106"/>
      <c r="F113" s="106"/>
    </row>
    <row r="114" spans="2:8" ht="18" customHeight="1">
      <c r="B114" s="86" t="s">
        <v>173</v>
      </c>
      <c r="C114" s="75">
        <v>420</v>
      </c>
      <c r="D114" s="105"/>
      <c r="E114" s="106">
        <v>7600000</v>
      </c>
      <c r="F114" s="106">
        <v>7600000</v>
      </c>
    </row>
    <row r="115" spans="2:8" ht="18" customHeight="1">
      <c r="B115" s="86" t="s">
        <v>174</v>
      </c>
      <c r="C115" s="75">
        <v>421</v>
      </c>
      <c r="D115" s="105"/>
      <c r="E115" s="106">
        <v>45800670</v>
      </c>
      <c r="F115" s="106">
        <v>30186644</v>
      </c>
    </row>
    <row r="116" spans="2:8" ht="18" customHeight="1">
      <c r="B116" s="86" t="s">
        <v>175</v>
      </c>
      <c r="C116" s="75">
        <v>4211</v>
      </c>
      <c r="D116" s="105"/>
      <c r="E116" s="106">
        <v>45800670</v>
      </c>
      <c r="F116" s="106"/>
      <c r="H116" s="107">
        <f>E102-E114-E115</f>
        <v>11322787616</v>
      </c>
    </row>
    <row r="117" spans="2:8" ht="18" customHeight="1">
      <c r="B117" s="86" t="s">
        <v>176</v>
      </c>
      <c r="C117" s="75">
        <v>4212</v>
      </c>
      <c r="D117" s="105"/>
      <c r="E117" s="106">
        <v>15614026</v>
      </c>
      <c r="F117" s="106">
        <v>30186644</v>
      </c>
    </row>
    <row r="118" spans="2:8" ht="18" customHeight="1">
      <c r="B118" s="86" t="s">
        <v>177</v>
      </c>
      <c r="C118" s="75">
        <v>422</v>
      </c>
      <c r="D118" s="105"/>
      <c r="E118" s="106">
        <v>7855557284</v>
      </c>
      <c r="F118" s="106">
        <v>7786951540</v>
      </c>
    </row>
    <row r="119" spans="2:8" ht="18" customHeight="1">
      <c r="B119" s="85" t="s">
        <v>178</v>
      </c>
      <c r="C119" s="136">
        <v>430</v>
      </c>
      <c r="D119" s="103"/>
      <c r="E119" s="104">
        <f>E120</f>
        <v>725969597</v>
      </c>
      <c r="F119" s="104">
        <f>F120</f>
        <v>-78114856</v>
      </c>
    </row>
    <row r="120" spans="2:8" ht="18" customHeight="1">
      <c r="B120" s="86" t="s">
        <v>179</v>
      </c>
      <c r="C120" s="75">
        <v>431</v>
      </c>
      <c r="D120" s="105"/>
      <c r="E120" s="106">
        <v>725969597</v>
      </c>
      <c r="F120" s="106">
        <v>-78114856</v>
      </c>
    </row>
    <row r="121" spans="2:8" ht="18" customHeight="1">
      <c r="B121" s="86" t="s">
        <v>180</v>
      </c>
      <c r="C121" s="75">
        <v>432</v>
      </c>
      <c r="D121" s="105"/>
      <c r="E121" s="106"/>
      <c r="F121" s="106"/>
    </row>
    <row r="122" spans="2:8" s="84" customFormat="1" ht="19.5" thickBot="1">
      <c r="B122" s="152" t="s">
        <v>181</v>
      </c>
      <c r="C122" s="138">
        <v>440</v>
      </c>
      <c r="D122" s="139"/>
      <c r="E122" s="140">
        <f>E101+E72</f>
        <v>14054412488</v>
      </c>
      <c r="F122" s="140">
        <f>F101+F71</f>
        <v>13505404095</v>
      </c>
    </row>
    <row r="123" spans="2:8" ht="16.5" thickTop="1"/>
    <row r="124" spans="2:8">
      <c r="B124" s="54"/>
      <c r="C124" s="55"/>
      <c r="D124" s="56"/>
      <c r="E124" s="112" t="s">
        <v>266</v>
      </c>
      <c r="F124" s="56"/>
    </row>
    <row r="125" spans="2:8">
      <c r="B125" s="159" t="s">
        <v>256</v>
      </c>
      <c r="C125" s="159"/>
      <c r="D125" s="159"/>
      <c r="E125" s="158" t="s">
        <v>47</v>
      </c>
      <c r="F125" s="158"/>
    </row>
    <row r="126" spans="2:8">
      <c r="B126" s="161" t="s">
        <v>257</v>
      </c>
      <c r="C126" s="161"/>
      <c r="D126" s="161"/>
      <c r="E126" s="157" t="s">
        <v>49</v>
      </c>
      <c r="F126" s="157"/>
    </row>
    <row r="127" spans="2:8">
      <c r="B127" s="58"/>
      <c r="C127" s="59"/>
      <c r="D127" s="58"/>
      <c r="E127" s="156"/>
      <c r="F127" s="156"/>
    </row>
    <row r="128" spans="2:8" ht="36" customHeight="1">
      <c r="E128" s="5"/>
      <c r="F128" s="5"/>
    </row>
    <row r="129" spans="2:6">
      <c r="E129" s="5"/>
      <c r="F129" s="5"/>
    </row>
    <row r="130" spans="2:6">
      <c r="B130" s="160" t="s">
        <v>259</v>
      </c>
      <c r="C130" s="160"/>
      <c r="D130" s="160"/>
      <c r="E130" s="155" t="s">
        <v>255</v>
      </c>
      <c r="F130" s="155"/>
    </row>
  </sheetData>
  <mergeCells count="11">
    <mergeCell ref="E130:F130"/>
    <mergeCell ref="E125:F125"/>
    <mergeCell ref="E126:F126"/>
    <mergeCell ref="D1:F1"/>
    <mergeCell ref="D2:F3"/>
    <mergeCell ref="B5:F5"/>
    <mergeCell ref="B4:F4"/>
    <mergeCell ref="B125:D125"/>
    <mergeCell ref="B126:D126"/>
    <mergeCell ref="E127:F127"/>
    <mergeCell ref="B130:D130"/>
  </mergeCells>
  <pageMargins left="0" right="0" top="0.25" bottom="0.2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3" sqref="I13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BCKQKD</vt:lpstr>
      <vt:lpstr>BCLCTT</vt:lpstr>
      <vt:lpstr>BCĐSPS</vt:lpstr>
      <vt:lpstr>BCĐKT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Van Xuan</cp:lastModifiedBy>
  <cp:lastPrinted>2017-03-29T07:53:38Z</cp:lastPrinted>
  <dcterms:created xsi:type="dcterms:W3CDTF">2015-07-30T02:51:00Z</dcterms:created>
  <dcterms:modified xsi:type="dcterms:W3CDTF">2019-07-26T03:25:18Z</dcterms:modified>
</cp:coreProperties>
</file>